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sharrem\Downloads\"/>
    </mc:Choice>
  </mc:AlternateContent>
  <xr:revisionPtr revIDLastSave="0" documentId="8_{8542F337-2253-4F2D-8AEA-A3846B835E5C}" xr6:coauthVersionLast="47" xr6:coauthVersionMax="47" xr10:uidLastSave="{00000000-0000-0000-0000-000000000000}"/>
  <bookViews>
    <workbookView xWindow="3510" yWindow="4125" windowWidth="21600" windowHeight="12735" xr2:uid="{46E0EE94-07FA-4178-93A2-A0C077A29994}"/>
  </bookViews>
  <sheets>
    <sheet name="9.01 ODI_CustomerSatisfac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hom1" localSheetId="0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0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0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0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0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0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0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0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0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0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0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0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0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0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0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0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0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0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0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0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0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0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0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0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0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hidden="1">'[3]Universal data'!#REF!</definedName>
    <definedName name="__123Graph_C" hidden="1">'[3]Universal data'!#REF!</definedName>
    <definedName name="__123Graph_D" hidden="1">'[3]Universal data'!#REF!</definedName>
    <definedName name="__123Graph_X" hidden="1">'[3]Universal data'!#REF!</definedName>
    <definedName name="__FDS_HYPERLINK_TOGGLE_STATE__" hidden="1">"ON"</definedName>
    <definedName name="__hom1" localSheetId="0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0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0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0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0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0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0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0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[4]Graphs!$D$59:$D$59</definedName>
    <definedName name="_142__123Graph_LBL_FCHART_1" hidden="1">[4]Graphs!$G$59:$G$59</definedName>
    <definedName name="_143__123Graph_LBL_FCHART_3" hidden="1">[4]Graphs!$G$59:$G$59</definedName>
    <definedName name="_33__123Graph_LBL_ECHART_3" hidden="1">[4]Graphs!$F$59:$F$59</definedName>
    <definedName name="_34__123Graph_LBL_FCHART_1" hidden="1">[4]Graphs!$G$59:$G$59</definedName>
    <definedName name="_35__123Graph_LBL_FCHART_3" hidden="1">[4]Graphs!$G$59:$G$59</definedName>
    <definedName name="_49__123Graph_LBL_FCHART_1" hidden="1">[4]Graphs!$G$59:$G$59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'[5]8. Model G '!#REF!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'[5]8. Model G '!#REF!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hidden="1">#REF!</definedName>
    <definedName name="_Key1" localSheetId="0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[6]Sheet1!#REF!</definedName>
    <definedName name="ACwvu.Japan_Capers_Ed_Pub." localSheetId="0" hidden="1">#REF!</definedName>
    <definedName name="ACwvu.Japan_Capers_Ed_Pub." hidden="1">#REF!</definedName>
    <definedName name="ACwvu.KJP_CC." localSheetId="0" hidden="1">#REF!</definedName>
    <definedName name="ACwvu.KJP_CC." hidden="1">#REF!</definedName>
    <definedName name="ADD">'[7]R5 Input page'!$D$98:$M$98</definedName>
    <definedName name="AFFTIRG">'[7]R5 Input page'!$E$115:$M$115</definedName>
    <definedName name="AFFTIRG2">'[8]R5 Input page'!$F$112:$M$112</definedName>
    <definedName name="AFFTIRG3">'[8]R5 Input page'!$F$121:$M$121</definedName>
    <definedName name="AFFTIRG4">'[8]R5 Input page'!$F$130:$M$130</definedName>
    <definedName name="AFFTIRG5">'[8]R5 Input page'!$F$139:$M$139</definedName>
    <definedName name="AFFTIRGDEPN">'[7]R5 Input page'!$E$116:$M$116</definedName>
    <definedName name="AFFTIRGDepn2">'[8]R5 Input page'!$F$113:$M$113</definedName>
    <definedName name="AFFTIRGDepn3">'[8]R5 Input page'!$F$122:$M$122</definedName>
    <definedName name="AFFTIRGDepn4">'[8]R5 Input page'!$F$131:$M$131</definedName>
    <definedName name="AFFTIRGDepn5">'[8]R5 Input page'!$F$140:$M$140</definedName>
    <definedName name="ALE">'[7]R5 Input page'!$D$102:$M$102</definedName>
    <definedName name="ANIA">'[7]R9 Innovation incentive'!$F$26:$M$26</definedName>
    <definedName name="ANLL">'[9]R4 Licence Condition Values'!$F$52:$M$52</definedName>
    <definedName name="ANLU">'[9]R4 Licence Condition Values'!$F$53:$M$53</definedName>
    <definedName name="AssetClass" hidden="1">'[10]A0.5_Data_Constants'!$A$71:$A$76</definedName>
    <definedName name="AssetDesc" hidden="1">'[10]A0.5_Data_Constants'!$B$55:$B$103</definedName>
    <definedName name="ATIRG">'[7]R5 Input page'!$E$119:$M$119</definedName>
    <definedName name="ATIRG2">'[8]R5 Input page'!$F$116:$M$116</definedName>
    <definedName name="ATIRG3">'[8]R5 Input page'!$F$125:$M$125</definedName>
    <definedName name="ATIRG4">'[8]R5 Input page'!$F$134:$M$134</definedName>
    <definedName name="ATIRG5">'[8]R5 Input page'!$F$143:$M$143</definedName>
    <definedName name="b" localSheetId="0" hidden="1">{#N/A,#N/A,FALSE,"DI 2 YEAR MASTER SCHEDULE"}</definedName>
    <definedName name="b" hidden="1">{#N/A,#N/A,FALSE,"DI 2 YEAR MASTER SCHEDULE"}</definedName>
    <definedName name="BASE">'[7]R5 Input page'!$E$97</definedName>
    <definedName name="Baseline_Risk">#REF!</definedName>
    <definedName name="bb" localSheetId="0" hidden="1">{#N/A,#N/A,FALSE,"PRJCTED MNTHLY QTY's"}</definedName>
    <definedName name="bb" hidden="1">{#N/A,#N/A,FALSE,"PRJCTED MNTHLY QTY's"}</definedName>
    <definedName name="bbbb" localSheetId="0" hidden="1">{#N/A,#N/A,FALSE,"PRJCTED QTRLY QTY's"}</definedName>
    <definedName name="bbbb" hidden="1">{#N/A,#N/A,FALSE,"PRJCTED QTRLY QTY's"}</definedName>
    <definedName name="bbbbbb" localSheetId="0" hidden="1">{#N/A,#N/A,FALSE,"PRJCTED QTRLY QTY's"}</definedName>
    <definedName name="bbbbbb" hidden="1">{#N/A,#N/A,FALSE,"PRJCTED QTRLY QTY's"}</definedName>
    <definedName name="BBC">'[9]R5 Input page'!$F$128:$M$128</definedName>
    <definedName name="BExEZ4HBCC06708765M8A06KCR7P" hidden="1">#N/A</definedName>
    <definedName name="BLPH1" hidden="1">[11]Sheet2!#REF!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[11]Sheet2!#REF!</definedName>
    <definedName name="BLPH20" localSheetId="0" hidden="1">#REF!</definedName>
    <definedName name="BLPH20" hidden="1">#REF!</definedName>
    <definedName name="BLPH200" localSheetId="0" hidden="1">#REF!</definedName>
    <definedName name="BLPH200" hidden="1">#REF!</definedName>
    <definedName name="BLPH201" localSheetId="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'[12]Risk-Free Rate'!$AQ$15</definedName>
    <definedName name="BLPH210" localSheetId="0" hidden="1">#REF!</definedName>
    <definedName name="BLPH210" hidden="1">#REF!</definedName>
    <definedName name="BLPH211" localSheetId="0" hidden="1">#REF!</definedName>
    <definedName name="BLPH211" hidden="1">#REF!</definedName>
    <definedName name="BLPH212" localSheetId="0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'[12]Risk-Free Rate'!$AN$15</definedName>
    <definedName name="BLPH220" localSheetId="0" hidden="1">#REF!</definedName>
    <definedName name="BLPH220" hidden="1">#REF!</definedName>
    <definedName name="BLPH221" localSheetId="0" hidden="1">#REF!</definedName>
    <definedName name="BLPH221" hidden="1">#REF!</definedName>
    <definedName name="BLPH222" localSheetId="0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'[12]Risk-Free Rate'!$AK$15</definedName>
    <definedName name="BLPH230" localSheetId="0" hidden="1">#REF!</definedName>
    <definedName name="BLPH230" hidden="1">#REF!</definedName>
    <definedName name="BLPH231" localSheetId="0" hidden="1">#REF!</definedName>
    <definedName name="BLPH231" hidden="1">#REF!</definedName>
    <definedName name="BLPH232" localSheetId="0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'[12]Risk-Free Rate'!$AH$15</definedName>
    <definedName name="BLPH240" localSheetId="0" hidden="1">#REF!</definedName>
    <definedName name="BLPH240" hidden="1">#REF!</definedName>
    <definedName name="BLPH241" localSheetId="0" hidden="1">#REF!</definedName>
    <definedName name="BLPH241" hidden="1">#REF!</definedName>
    <definedName name="BLPH242" localSheetId="0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'[12]Risk-Free Rate'!$AE$15</definedName>
    <definedName name="BLPH250" localSheetId="0" hidden="1">#REF!</definedName>
    <definedName name="BLPH250" hidden="1">#REF!</definedName>
    <definedName name="BLPH251" localSheetId="0" hidden="1">#REF!</definedName>
    <definedName name="BLPH251" hidden="1">#REF!</definedName>
    <definedName name="BLPH252" localSheetId="0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'[12]Risk-Free Rate'!$AB$15</definedName>
    <definedName name="BLPH260" localSheetId="0" hidden="1">#REF!</definedName>
    <definedName name="BLPH260" hidden="1">#REF!</definedName>
    <definedName name="BLPH261" localSheetId="0" hidden="1">#REF!</definedName>
    <definedName name="BLPH261" hidden="1">#REF!</definedName>
    <definedName name="BLPH262" localSheetId="0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'[12]Risk-Free Rate'!$Y$15</definedName>
    <definedName name="BLPH270" localSheetId="0" hidden="1">#REF!</definedName>
    <definedName name="BLPH270" hidden="1">#REF!</definedName>
    <definedName name="BLPH271" localSheetId="0" hidden="1">#REF!</definedName>
    <definedName name="BLPH271" hidden="1">#REF!</definedName>
    <definedName name="BLPH272" localSheetId="0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'[12]Risk-Free Rate'!$V$15</definedName>
    <definedName name="BLPH280" localSheetId="0" hidden="1">#REF!</definedName>
    <definedName name="BLPH280" hidden="1">#REF!</definedName>
    <definedName name="BLPH281" localSheetId="0" hidden="1">#REF!</definedName>
    <definedName name="BLPH281" hidden="1">#REF!</definedName>
    <definedName name="BLPH282" localSheetId="0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'[12]Risk-Free Rate'!$S$15</definedName>
    <definedName name="BLPH290" localSheetId="0" hidden="1">#REF!</definedName>
    <definedName name="BLPH290" hidden="1">#REF!</definedName>
    <definedName name="BLPH291" localSheetId="0" hidden="1">#REF!</definedName>
    <definedName name="BLPH291" hidden="1">#REF!</definedName>
    <definedName name="BLPH292" localSheetId="0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'[12]Risk-Free Rate'!$P$15</definedName>
    <definedName name="BLPH300" localSheetId="0" hidden="1">#REF!</definedName>
    <definedName name="BLPH300" hidden="1">#REF!</definedName>
    <definedName name="BLPH301" localSheetId="0" hidden="1">#REF!</definedName>
    <definedName name="BLPH301" hidden="1">#REF!</definedName>
    <definedName name="BLPH302" localSheetId="0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'[12]Risk-Free Rate'!$M$15</definedName>
    <definedName name="BLPH310" localSheetId="0" hidden="1">#REF!</definedName>
    <definedName name="BLPH310" hidden="1">#REF!</definedName>
    <definedName name="BLPH311" localSheetId="0" hidden="1">#REF!</definedName>
    <definedName name="BLPH311" hidden="1">#REF!</definedName>
    <definedName name="BLPH312" localSheetId="0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'[12]Risk-Free Rate'!$J$15</definedName>
    <definedName name="BLPH320" localSheetId="0" hidden="1">#REF!</definedName>
    <definedName name="BLPH320" hidden="1">#REF!</definedName>
    <definedName name="BLPH321" localSheetId="0" hidden="1">#REF!</definedName>
    <definedName name="BLPH321" hidden="1">#REF!</definedName>
    <definedName name="BLPH322" localSheetId="0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'[12]Risk-Free Rate'!$G$15</definedName>
    <definedName name="BLPH330" localSheetId="0" hidden="1">#REF!</definedName>
    <definedName name="BLPH330" hidden="1">#REF!</definedName>
    <definedName name="BLPH331" localSheetId="0" hidden="1">#REF!</definedName>
    <definedName name="BLPH331" hidden="1">#REF!</definedName>
    <definedName name="BLPH332" localSheetId="0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'[12]Risk-Free Rate'!$D$15</definedName>
    <definedName name="BLPH340" localSheetId="0" hidden="1">#REF!</definedName>
    <definedName name="BLPH340" hidden="1">#REF!</definedName>
    <definedName name="BLPH341" localSheetId="0" hidden="1">#REF!</definedName>
    <definedName name="BLPH341" hidden="1">#REF!</definedName>
    <definedName name="BLPH342" localSheetId="0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'[12]Risk-Free Rate'!$A$15</definedName>
    <definedName name="BLPH350" localSheetId="0" hidden="1">#REF!</definedName>
    <definedName name="BLPH350" hidden="1">#REF!</definedName>
    <definedName name="BLPH351" localSheetId="0" hidden="1">#REF!</definedName>
    <definedName name="BLPH351" hidden="1">#REF!</definedName>
    <definedName name="BLPH352" localSheetId="0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[11]Sheet2!#REF!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PC">'[7]R5 Input page'!$F$108:$M$108</definedName>
    <definedName name="BPCGROUP">'[7]R5 Input page'!#REF!</definedName>
    <definedName name="BPCLIMIT">'[7]R4 Licence Condition Values'!#REF!</definedName>
    <definedName name="BPCLIMIT2">'[7]R5 Input page'!#REF!</definedName>
    <definedName name="BR" comment="Transmission Base Revenue">'[8]R6 Base revenue'!$F$14:$M$14</definedName>
    <definedName name="BRt" comment="Transmission Base Revenue">'[9]R6 TO Base revenue'!$F$11:$M$11</definedName>
    <definedName name="CANMR">'[7]R5 Input page'!#REF!</definedName>
    <definedName name="CAP">'[9]R4 Licence Condition Values'!$F$66:$M$66</definedName>
    <definedName name="CCTIRG">'[7]R4 Licence Condition Values'!$D$81:$M$81</definedName>
    <definedName name="CF">'[7]R4 Licence Condition Values'!$F$61:$M$61</definedName>
    <definedName name="CfDQD">'[7]R5 Input page'!#REF!</definedName>
    <definedName name="CfDS">'[7]R5 Input page'!$F$132:$M$132</definedName>
    <definedName name="CfDSD">'[7]R5 Input page'!$F$133:$M$133</definedName>
    <definedName name="CFTIRG">'[7]R4 Licence Condition Values'!$E$74:$M$74</definedName>
    <definedName name="CFTIRG1">'[8]R4 Licence Condition Values'!$F$75:$M$75</definedName>
    <definedName name="CFTIRG2">'[8]R4 Licence Condition Values'!$F$86:$M$86</definedName>
    <definedName name="CFTIRG3">'[8]R4 Licence Condition Values'!$F$96:$M$96</definedName>
    <definedName name="cftirg4">'[8]R4 Licence Condition Values'!$F$106:$M$106</definedName>
    <definedName name="CFTIRG5">'[8]R4 Licence Condition Values'!$F$116:$M$116</definedName>
    <definedName name="CLNGC">'[9]R5 Input page'!$F$93:$M$93</definedName>
    <definedName name="CM">'[9]R15 SO Constraint Management'!$F$15:$M$15</definedName>
    <definedName name="CMCA">'[9]R15 SO Constraint Management'!$F$61:$M$61</definedName>
    <definedName name="CMCE">'[9]R4 Licence Condition Values'!$F$49:$M$49</definedName>
    <definedName name="CMECAQD">'[7]R5 Input page'!#REF!</definedName>
    <definedName name="CMINVC">'[9]R15 SO Constraint Management'!$F$50:$M$50</definedName>
    <definedName name="CMIR">'[9]R15 SO Constraint Management'!$F$33:$M$33</definedName>
    <definedName name="CMOpBT">'[9]R4 Licence Condition Values'!$F$50:$M$50</definedName>
    <definedName name="CMopDT">'[9]R5 Input page'!$F$127:$M$127</definedName>
    <definedName name="CMOPPM">'[9]R15 SO Constraint Management'!$F$80:$M$80</definedName>
    <definedName name="CMQD">'[7]R5 Input page'!#REF!</definedName>
    <definedName name="CMS">'[7]R5 Input page'!$F$134:$M$134</definedName>
    <definedName name="CMSD">'[7]R5 Input page'!$F$135:$M$135</definedName>
    <definedName name="COL">'[9]R4 Licence Condition Values'!$F$67:$M$67</definedName>
    <definedName name="Combine_Lookup">#REF!</definedName>
    <definedName name="Combine_Valid">'[13]5.8 Decommissioned Sum '!#REF!</definedName>
    <definedName name="Company_Name">#REF!</definedName>
    <definedName name="CompName">#REF!</definedName>
    <definedName name="CONADJ">'[8]R8 Output incentives'!$H$151:$O$151</definedName>
    <definedName name="CSSAF">'[9]TO Incentives'!#REF!</definedName>
    <definedName name="CSSCAP">'[7]R4 Licence Condition Values'!$F$48:$M$48</definedName>
    <definedName name="CSSCOL">'[7]R4 Licence Condition Values'!$F$49:$M$49</definedName>
    <definedName name="CSSDPA">'[7]R4 Licence Condition Values'!$F$51:$M$51</definedName>
    <definedName name="CSSP">'[7]R5 Input page'!$D$91:$M$91</definedName>
    <definedName name="CSSPRO">'[7]R4 Licence Condition Values'!$F$45:$M$45</definedName>
    <definedName name="CSSS">'[7]R15 SO Internal'!$F$91:$M$91</definedName>
    <definedName name="CSSSCfD">'[7]R5 Input page'!#REF!</definedName>
    <definedName name="CSSSCM">'[7]R5 Input page'!#REF!</definedName>
    <definedName name="CSST">'[7]R4 Licence Condition Values'!$F$47:$M$47</definedName>
    <definedName name="CSSUPA">'[7]R4 Licence Condition Values'!$F$50:$M$50</definedName>
    <definedName name="CTE">'[7]R8 Output incentives'!#REF!</definedName>
    <definedName name="Cwvu.CapersView." hidden="1">[6]Sheet1!#REF!</definedName>
    <definedName name="Cwvu.Japan_Capers_Ed_Pub." hidden="1">[6]Sheet1!#REF!</definedName>
    <definedName name="CxIncRA">'[9]R5 Input page'!$E$32</definedName>
    <definedName name="DecimalPlaces">0.01</definedName>
    <definedName name="DELINC">'[9]R17 SO Legacy Permits'!$F$11</definedName>
    <definedName name="Dep">'[7]R4 Licence Condition Values'!$E$78:$M$78</definedName>
    <definedName name="Dep_3">'[8]R4 Licence Condition Values'!$F$100:$M$100</definedName>
    <definedName name="Dep_4">'[8]R4 Licence Condition Values'!$F$110:$M$110</definedName>
    <definedName name="Dep_5">'[8]R4 Licence Condition Values'!$F$120:$M$120</definedName>
    <definedName name="DFA">'[7]R15 SO Internal'!$F$68:$M$68</definedName>
    <definedName name="DFAA">'[7]R5 Input page'!#REF!</definedName>
    <definedName name="DFAB">'[7]R5 Input page'!#REF!</definedName>
    <definedName name="DFAC">'[7]R5 Input page'!#REF!</definedName>
    <definedName name="Dia_Valid">'[13]5.8 Decommissioned Sum '!#REF!</definedName>
    <definedName name="DIS">'[7]R5 Input page'!$E$56:$M$56</definedName>
    <definedName name="Dist_Valid">'[13]5.8 Decommissioned Sum '!#REF!</definedName>
    <definedName name="DRI">'[7]R5 Input page'!$E$128:$M$128</definedName>
    <definedName name="Driver_Valid">'[13]5.8 Decommissioned Sum '!#REF!</definedName>
    <definedName name="DSF">'[9]R4 Licence Condition Values'!$F$65:$M$65</definedName>
    <definedName name="DSP">'[7]R5 Input page'!$D$100:$M$100</definedName>
    <definedName name="DSR">'[7]R15 SO Internal'!$F$82:$M$82</definedName>
    <definedName name="DSRpq">'[7]R5 Input page'!$F$127:$M$127</definedName>
    <definedName name="ECC">'[9]R5 Input page'!$F$134:$M$134</definedName>
    <definedName name="ECCC">'[9]R5 Input page'!$F$129:$M$129</definedName>
    <definedName name="EDR">'[7]R8 Output incentives'!$F$140:$O$140</definedName>
    <definedName name="EDRO">'[7]R5 Input page'!$F$79:$M$79</definedName>
    <definedName name="EEPTA">'[9]R5 Input page'!$F$140:$M$140</definedName>
    <definedName name="EINIAT">'[7]R5 Input page'!#REF!</definedName>
    <definedName name="ENCMC">'[9]R15 SO Constraint Management'!$F$89:$M$89</definedName>
    <definedName name="EnCMInv">'[9]R5 Input page'!$F$115:$M$115</definedName>
    <definedName name="EnCMOp">'[9]R5 Input page'!$F$112:$M$112</definedName>
    <definedName name="ENIA">'[7]R5 Input page'!$F$106:$M$106</definedName>
    <definedName name="ENSA">'[7]R5 Input page'!$D$86:$M$86</definedName>
    <definedName name="EPT">'[9]R5 Input page'!$F$139:$M$139</definedName>
    <definedName name="ETIRG">'[7]R11 TIRG'!$E$69:$M$69</definedName>
    <definedName name="ETIRGC">'[7]R4 Licence Condition Values'!$E$79:$M$79</definedName>
    <definedName name="ETIRGC2">'[8]R4 Licence Condition Values'!$F$91:$M$91</definedName>
    <definedName name="ETIRGC3">'[8]R4 Licence Condition Values'!$F$101:$M$101</definedName>
    <definedName name="ETIRGC4">'[8]R4 Licence Condition Values'!$F$111:$M$111</definedName>
    <definedName name="ETIRGC5">'[8]R4 Licence Condition Values'!$F$121:$M$121</definedName>
    <definedName name="ETIRGORAV">'[7]R4 Licence Condition Values'!$D$77</definedName>
    <definedName name="ETIRGORAV2">'[8]R4 Licence Condition Values'!$F$89:$M$89</definedName>
    <definedName name="ETIRGORAV3">'[8]R4 Licence Condition Values'!$F$99:$M$99</definedName>
    <definedName name="ETIRGORAV4">'[8]R4 Licence Condition Values'!$F$109:$M$109</definedName>
    <definedName name="ETIRGORAV5">'[8]R4 Licence Condition Values'!$F$119:$M$119</definedName>
    <definedName name="ExBBCNLRA">'[9]R5 Input page'!$F$114:$M$114</definedName>
    <definedName name="ExCC">'[9]R5 Input page'!$F$160:$M$160</definedName>
    <definedName name="EXCMC">'[9]R15 SO Constraint Management'!$F$98:$M$98</definedName>
    <definedName name="ExCMInv">'[9]R5 Input page'!$F$116:$M$116</definedName>
    <definedName name="EXCMOp">'[9]R5 Input page'!$F$113:$M$113</definedName>
    <definedName name="ExRO">'[9]R5 Input page'!$F$159:$M$159</definedName>
    <definedName name="f" localSheetId="0" hidden="1">{"'PRODUCTIONCOST SHEET'!$B$3:$G$48"}</definedName>
    <definedName name="f" hidden="1">{"'PRODUCTIONCOST SHEET'!$B$3:$G$48"}</definedName>
    <definedName name="FactAA">'[8]R5 Input page'!#REF!</definedName>
    <definedName name="FactBB">'[8]R5 Input page'!#REF!</definedName>
    <definedName name="FactX">'[8]R5 Input page'!#REF!</definedName>
    <definedName name="FactY">'[8]R5 Input page'!#REF!</definedName>
    <definedName name="FactZ">'[8]R5 Input page'!#REF!</definedName>
    <definedName name="ff" localSheetId="0" hidden="1">{#N/A,#N/A,FALSE,"PRJCTED MNTHLY QTY's"}</definedName>
    <definedName name="ff" hidden="1">{#N/A,#N/A,FALSE,"PRJCTED MNTHLY QTY's"}</definedName>
    <definedName name="fffff" localSheetId="0" hidden="1">{#N/A,#N/A,FALSE,"PRJCTED QTRLY QTY's"}</definedName>
    <definedName name="fffff" hidden="1">{#N/A,#N/A,FALSE,"PRJCTED QTRLY QTY's"}</definedName>
    <definedName name="FTI">'[9]R5 Input page'!$F$89:$M$89</definedName>
    <definedName name="FTIRG">'[7]R11 TIRG'!$E$41:$M$41</definedName>
    <definedName name="FTIRG2">'[8]R4 Licence Condition Values'!$F$87:$M$87</definedName>
    <definedName name="FTIRGC">'[7]R4 Licence Condition Values'!$E$75:$M$75</definedName>
    <definedName name="FTIRGC3">'[8]R4 Licence Condition Values'!$F$97:$M$97</definedName>
    <definedName name="FTIRGC4">'[8]R4 Licence Condition Values'!$F$107:$M$107</definedName>
    <definedName name="FTIRGC5">'[8]R4 Licence Condition Values'!$F$117:$M$117</definedName>
    <definedName name="ftirgdepn">'[7]R4 Licence Condition Values'!$E$76:$M$76</definedName>
    <definedName name="FTIRGDepn2">'[8]R4 Licence Condition Values'!$F$88:$M$88</definedName>
    <definedName name="FTIRGDepn3">'[8]R4 Licence Condition Values'!$F$98:$M$98</definedName>
    <definedName name="FTIRGDepn4">'[8]R4 Licence Condition Values'!$F$108:$M$108</definedName>
    <definedName name="FTIRGDEPN5">'[8]R4 Licence Condition Values'!$F$118:$M$118</definedName>
    <definedName name="FYADD">'[7]R5 Input page'!$F$99:$M$99</definedName>
    <definedName name="FYDSP">'[7]R5 Input page'!$F$101:$M$101</definedName>
    <definedName name="GDN">#REF!</definedName>
    <definedName name="GDN_PF">#REF!</definedName>
    <definedName name="GHGC">'[9]R5 Input page'!$F$147:$M$147</definedName>
    <definedName name="GHGIM">'[9]R5 Input page'!$F$156:$M$156</definedName>
    <definedName name="GHGIR">'[9]R1 SO External Cost Incentives'!$F$89:$M$89</definedName>
    <definedName name="gjk" localSheetId="0" hidden="1">{#N/A,#N/A,FALSE,"DI 2 YEAR MASTER SCHEDULE"}</definedName>
    <definedName name="gjk" hidden="1">{#N/A,#N/A,FALSE,"DI 2 YEAR MASTER SCHEDULE"}</definedName>
    <definedName name="gwge" hidden="1">#REF!</definedName>
    <definedName name="hh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0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ONT">'[7]R5 Input page'!#REF!</definedName>
    <definedName name="IPTIRG">'[7]R11 TIRG'!$E$23:$M$23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"06/22/2018 13:52:39"</definedName>
    <definedName name="IQ_QTD" hidden="1">750000</definedName>
    <definedName name="IQ_TODAY" hidden="1">0</definedName>
    <definedName name="IQ_YTDMONTH" hidden="1">130000</definedName>
    <definedName name="ISA">'[9]TO pass through'!#REF!</definedName>
    <definedName name="ISE">'[9]R4 Licence Condition Values'!$F$16:$M$16</definedName>
    <definedName name="It">'[9]R5 Input page'!$E$50:$M$50</definedName>
    <definedName name="ITA">'[7]R4 Licence Condition Values'!$D$14:$M$14</definedName>
    <definedName name="ITC">'[9]TO pass through'!#REF!</definedName>
    <definedName name="ITP">'[7]R5 Input page'!$D$69:$M$69</definedName>
    <definedName name="K">'[7]R10 Correction'!$E$19:$O$19</definedName>
    <definedName name="KPI">'[8]R5 Input page'!#REF!</definedName>
    <definedName name="Kt">'[9]R10 TO Correction'!$D$21:$M$21</definedName>
    <definedName name="l" localSheetId="0" hidden="1">{#N/A,#N/A,FALSE,"DI 2 YEAR MASTER SCHEDULE"}</definedName>
    <definedName name="l" hidden="1">{#N/A,#N/A,FALSE,"DI 2 YEAR MASTER SCHEDULE"}</definedName>
    <definedName name="LF">'[9]TO pass through'!#REF!</definedName>
    <definedName name="LFA">'[7]R5 Input page'!$D$67:$M$67</definedName>
    <definedName name="LFE">'[7]R4 Licence Condition Values'!$D$13:$M$13</definedName>
    <definedName name="LFt">'[9]TO pass through'!#REF!</definedName>
    <definedName name="ListOffset" hidden="1">1</definedName>
    <definedName name="lkl" localSheetId="0" hidden="1">{#N/A,#N/A,FALSE,"DI 2 YEAR MASTER SCHEDULE"}</definedName>
    <definedName name="lkl" hidden="1">{#N/A,#N/A,FALSE,"DI 2 YEAR MASTER SCHEDULE"}</definedName>
    <definedName name="LRCIC">'[9]R5 Input page'!$F$92:$M$92</definedName>
    <definedName name="LRD">'[9]R4 Licence Condition Values'!$F$56:$M$56</definedName>
    <definedName name="Mat__Type_Array">'[13]5.8 Decommissioned Sum '!#REF!</definedName>
    <definedName name="Mat_Type_Row">#REF!</definedName>
    <definedName name="Mat_Valid">'[13]5.8 Decommissioned Sum '!#REF!</definedName>
    <definedName name="MCIR">'[9]R5 Input page'!$F$154:$M$154</definedName>
    <definedName name="MDIR">'[9]R5 Input page'!$F$155:$M$155</definedName>
    <definedName name="MIR">'[9]R1 SO External Cost Incentives'!$F$96:$M$96</definedName>
    <definedName name="mm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OD">'[9]R5 Input page'!$F$25:$M$25</definedName>
    <definedName name="MR">'[9]R11 TO MAR'!$F$15:$M$15</definedName>
    <definedName name="MRM">'[9]R5 Input page'!$F$137:$M$137</definedName>
    <definedName name="MTC">'[7]R5 Input page'!#REF!</definedName>
    <definedName name="NC">#REF!</definedName>
    <definedName name="NIA">[9]Innovation!#REF!</definedName>
    <definedName name="NIAIE">'[7]R5 Input page'!$F$107:$M$107</definedName>
    <definedName name="NIAINT">'[14]R5 Input page'!$F$105:$M$105</definedName>
    <definedName name="NIAR">'[7]R5 Input page'!$F$109:$M$109</definedName>
    <definedName name="NIAV">'[7]R4 Licence Condition Values'!$F$63:$M$63</definedName>
    <definedName name="NICF">'[9]R5 Input page'!$F$72:$M$72</definedName>
    <definedName name="NICF2">'[7]R9 Innovation incentive'!$F$9:$M$9</definedName>
    <definedName name="nn" localSheetId="0" hidden="1">{#N/A,#N/A,FALSE,"PRJCTED QTRLY $'s"}</definedName>
    <definedName name="nn" hidden="1">{#N/A,#N/A,FALSE,"PRJCTED QTRLY $'s"}</definedName>
    <definedName name="NTPC">'[7]R5 Input page'!$D$103:$M$103</definedName>
    <definedName name="OFET">'[7]R5 Input page'!$D$74:$M$74</definedName>
    <definedName name="OIP">'[7]R8 Output incentives'!$F$13:$M$13</definedName>
    <definedName name="OIR">'[9]TO Incentives'!$F$9:$M$9</definedName>
    <definedName name="OMC">'[9]R5 Input page'!$F$135:$M$135</definedName>
    <definedName name="OPTC">'[9]TO pass through'!#REF!</definedName>
    <definedName name="OSC">'[9]R5 Input page'!$F$142:$M$142</definedName>
    <definedName name="PA">'[9]TO Incentives'!#REF!</definedName>
    <definedName name="Pal_Workbook_GUID" hidden="1">"LJ9YVKRJVQ1A1KNUG7XIT5A9"</definedName>
    <definedName name="PEAK2">'[7]R5 Input page'!#REF!</definedName>
    <definedName name="PEAK3">'[7]R5 Input page'!$F$131:$M$131</definedName>
    <definedName name="PEAKA">'[7]R5 Input page'!$F$129:$M$129</definedName>
    <definedName name="Pipe_Length">#REF!</definedName>
    <definedName name="PR">'[15]PR t'!$I$24:$P$24</definedName>
    <definedName name="PRt">#REF!</definedName>
    <definedName name="PT" comment="Pass through Items">'[9]TO pass through'!#REF!</definedName>
    <definedName name="PTIS">'[7]R8 Output incentives'!$F$131:$M$131</definedName>
    <definedName name="PTRA">'[7]R4 Licence Condition Values'!$F$66:$M$66</definedName>
    <definedName name="PTt" comment="Pass through Items">'[7]R7 pass through'!$F$41:$M$41</definedName>
    <definedName name="PTV">#REF!</definedName>
    <definedName name="PU">'[9]R4 Licence Condition Values'!$F$10:$M$10</definedName>
    <definedName name="PVF">'[9]R5 Input page'!$E$47:$M$47</definedName>
    <definedName name="QDAIR">'[9]R5 Input page'!$F$148:$M$148</definedName>
    <definedName name="QDFIR">'[9]R1 SO External Cost Incentives'!$F$79:$M$79</definedName>
    <definedName name="qs" localSheetId="0" hidden="1">{#N/A,#N/A,FALSE,"PRJCTED MNTHLY QTY's"}</definedName>
    <definedName name="qs" hidden="1">{#N/A,#N/A,FALSE,"PRJCTED MNTHLY QTY's"}</definedName>
    <definedName name="QTFIR">'[9]R5 Input page'!$F$149:$M$149</definedName>
    <definedName name="RADD">'[9]R5 Input page'!$F$126:$M$126</definedName>
    <definedName name="RAREnCA">'[9]R5 Input page'!$F$120:$M$120</definedName>
    <definedName name="RB">'[9]TO pass through'!#REF!</definedName>
    <definedName name="RBA">'[7]R5 Input page'!$F$66:$M$66</definedName>
    <definedName name="RBC">'[9]R5 Input page'!$F$136:$M$136</definedName>
    <definedName name="RBCAP">'[9]R5 Input page'!$F$144:$M$144</definedName>
    <definedName name="RBE">'[7]R4 Licence Condition Values'!$F$12:$M$12</definedName>
    <definedName name="RBF">'[9]R5 Input page'!$F$145:$M$145</definedName>
    <definedName name="RBIR">'[9]R1 SO External Cost Incentives'!$F$72:$M$72</definedName>
    <definedName name="RBt">'[9]TO pass through'!#REF!</definedName>
    <definedName name="RCOM">'[9]R5 Input page'!$F$87:$M$87</definedName>
    <definedName name="RCOR">'[9]R5 Input page'!$F$121:$M$121</definedName>
    <definedName name="Regulatory_Year_ending_31st_March_2021">#REF!</definedName>
    <definedName name="RegYear">#REF!</definedName>
    <definedName name="RegYr">#REF!</definedName>
    <definedName name="ReOpenerOutputs">#REF!</definedName>
    <definedName name="REV">'[9]R6 TO Base revenue'!$E$67:$M$67</definedName>
    <definedName name="RFIIR">'[7]R5 Input page'!#REF!</definedName>
    <definedName name="RI">'[7]R8 Output incentives'!$E$32:$O$32</definedName>
    <definedName name="RICOL">'[15]Input TO'!$I$65:$P$65</definedName>
    <definedName name="RIDPA">'[7]R4 Licence Condition Values'!$F$24:$O$24</definedName>
    <definedName name="RIDPA1213">'[15]Input TO'!$I$63:$P$63</definedName>
    <definedName name="RIDPA201213">'[15]Input TO'!$I$63:$P$63</definedName>
    <definedName name="RIEC">'[9]R5 Input page'!$F$118:$M$118</definedName>
    <definedName name="RILT">'[15]Input TO'!$I$59:$P$59</definedName>
    <definedName name="RIP">'[15]Input TO'!$F$135:$P$135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UPA">'[15]Input TO'!$I$62:$P$62</definedName>
    <definedName name="RIUT">'[15]Input TO'!$I$60:$P$60</definedName>
    <definedName name="RLOC">'[9]R5 Input page'!$F$122:$M$122</definedName>
    <definedName name="RNC">'[9]R5 Input page'!$F$88:$M$88</definedName>
    <definedName name="RNOEC">'[9]R5 Input page'!$F$119:$M$119</definedName>
    <definedName name="RNOExC">'[9]R5 Input page'!$F$124:$M$124</definedName>
    <definedName name="RODEC">'[9]R5 Input page'!$F$117:$M$117</definedName>
    <definedName name="RODExC">'[9]R5 Input page'!$F$125:$M$125</definedName>
    <definedName name="ROPExC">'[9]R5 Input page'!$F$123:$M$123</definedName>
    <definedName name="RPIA">'[9]R5 Input page'!$D$10:$M$10</definedName>
    <definedName name="RPIF">'[9]R6 TO Base revenue'!$E$27:$M$27</definedName>
    <definedName name="Rwvu.CapersView." hidden="1">#REF!</definedName>
    <definedName name="Rwvu.Japan_Capers_Ed_Pub." hidden="1">#REF!</definedName>
    <definedName name="Rwvu.KJP_CC." hidden="1">#REF!</definedName>
    <definedName name="SAFTIRG">'[7]R5 Input page'!$D$117:$M$117</definedName>
    <definedName name="SAFTIRG1">'[8]R5 Input page'!$D$105:$M$105</definedName>
    <definedName name="SAFTIRG2">'[8]R5 Input page'!$F$114:$M$114</definedName>
    <definedName name="SAFTIRG3">'[8]R5 Input page'!$F$123:$M$123</definedName>
    <definedName name="SAFTIRG4">'[8]R5 Input page'!$F$132:$M$132</definedName>
    <definedName name="SAFTIRG5">'[8]R5 Input page'!$F$141:$M$141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C">'[9]R1 SO External Cost Incentives'!$F$31:$M$31</definedName>
    <definedName name="SCMR">'[9]R1 SO External Cost Incentives'!$F$54:$M$54</definedName>
    <definedName name="SEA">'[8]R5 Input page'!$F$69:$M$69</definedName>
    <definedName name="SEAPRO">'[8]R4 Licence Condition Values'!$F$65:$M$65</definedName>
    <definedName name="select_GDN_name">'[16]2. Out of area networks'!$L$188:$L$195</definedName>
    <definedName name="SER">'[7]R5 Input page'!$F$90:$M$90</definedName>
    <definedName name="SERLIMIT">'[7]R4 Licence Condition Values'!$F$59:$M$59</definedName>
    <definedName name="SFI">'[7]R8 Output incentives'!$E$123:$O$123</definedName>
    <definedName name="SHCP">'[17]R8 Output incentives'!$F$149:$M$149</definedName>
    <definedName name="Shrink">'[9]R5 Input page'!$F$132:$M$132</definedName>
    <definedName name="ShrinkInc">'[9]R5 Input page'!$F$133:$M$133</definedName>
    <definedName name="SIR">'[9]R1 SO External Cost Incentives'!$F$46:$M$46</definedName>
    <definedName name="SIT">'[9]R1 SO External Cost Incentives'!$F$64:$M$64</definedName>
    <definedName name="SKPI">'[8]R8 Output incentives'!$F$107:$M$107</definedName>
    <definedName name="SKPIC">'[8]R5 Input page'!$F$68:$M$68</definedName>
    <definedName name="SKPICAP">'[8]R4 Licence Condition Values'!$F$59:$M$59</definedName>
    <definedName name="SKPICOL">'[8]R4 Licence Condition Values'!$F$61:$M$61</definedName>
    <definedName name="SKPIDPA">'[8]R4 Licence Condition Values'!$F$62:$M$62</definedName>
    <definedName name="SKPIPRO">'[8]R4 Licence Condition Values'!$F$63:$M$63</definedName>
    <definedName name="SKPIT">'[8]R4 Licence Condition Values'!$F$58:$M$58</definedName>
    <definedName name="SKPIUPA">'[8]R4 Licence Condition Values'!$F$60:$M$60</definedName>
    <definedName name="SOBR">'[9]R14 SO Base Revenue'!$F$12:$M$12</definedName>
    <definedName name="SOEMR">'[7]R4 Licence Condition Values'!$E$87:$M$87</definedName>
    <definedName name="SOEMRCO">'[7]R5 Input page'!$F$124:$M$124</definedName>
    <definedName name="SOEMRDRI">'[7]R5 Input page'!#REF!</definedName>
    <definedName name="SOEMRINC">'[7]R15 SO Internal'!$F$60:$M$60</definedName>
    <definedName name="SOK">'[9]R19 SO Correction (SOK)'!$E$19:$M$19</definedName>
    <definedName name="SOMOD">'[9]R5 Input page'!$F$78:$M$78</definedName>
    <definedName name="SOMR">'[9]R20 SO MAR'!$F$13:$M$13</definedName>
    <definedName name="SOOIRC">'[9]R1 SO External Cost Incentives'!$F$20:$M$20</definedName>
    <definedName name="SOPU">'[9]R4 Licence Condition Values'!$F$11:$M$11</definedName>
    <definedName name="SOREntc">'[9]R5 Input page'!$F$85:$M$85</definedName>
    <definedName name="SOREV">'[7]R15 SO Internal'!$F$39:$M$39</definedName>
    <definedName name="SORExC">'[9]R5 Input page'!$F$86:$M$86</definedName>
    <definedName name="SOTRU">'[7]R15 SO Internal'!$F$27:$M$27</definedName>
    <definedName name="SS">'[8]R8 Output incentives'!#REF!</definedName>
    <definedName name="SSC">'[8]R5 Input page'!$F$66:$M$66</definedName>
    <definedName name="SSCAP">'[8]R4 Licence Condition Values'!$F$50:$M$50</definedName>
    <definedName name="SSCOL">'[8]R4 Licence Condition Values'!$F$51:$M$51</definedName>
    <definedName name="SSDPA">'[8]R4 Licence Condition Values'!$F$53:$M$53</definedName>
    <definedName name="SSI">'[8]R8 Output incentives'!$F$83:$M$83</definedName>
    <definedName name="SSO">'[9]TO Incentives'!#REF!</definedName>
    <definedName name="SSPRO">'[8]R4 Licence Condition Values'!$F$55:$M$55</definedName>
    <definedName name="SSS">'[9]TO Incentives'!#REF!</definedName>
    <definedName name="SSSAF">'[9]TO Incentives'!#REF!</definedName>
    <definedName name="SSSCAP">'[7]R4 Licence Condition Values'!$F$55:$M$55</definedName>
    <definedName name="SSSCOL">'[7]R4 Licence Condition Values'!$F$56:$M$56</definedName>
    <definedName name="SSSDPA">'[7]R4 Licence Condition Values'!$F$58:$M$58</definedName>
    <definedName name="SSSP">'[7]R5 Input page'!$D$89:$M$89</definedName>
    <definedName name="SSSPRO">'[7]R4 Licence Condition Values'!$F$53:$M$53</definedName>
    <definedName name="SSST">'[7]R4 Licence Condition Values'!$F$54:$M$54</definedName>
    <definedName name="SSSUPA">'[7]R4 Licence Condition Values'!$F$57:$M$57</definedName>
    <definedName name="SST">'[8]R4 Licence Condition Values'!$F$49:$M$49</definedName>
    <definedName name="SSUPA">'[8]R4 Licence Condition Values'!$F$52:$M$52</definedName>
    <definedName name="STIP">'[9]R5 Input page'!$F$143:$M$143</definedName>
    <definedName name="SubTIRG">'[7]R11 TIRG'!$E$12:$M$12</definedName>
    <definedName name="Sum_Length">#REF!</definedName>
    <definedName name="Swvu.CapersView." hidden="1">[6]Sheet1!#REF!</definedName>
    <definedName name="Swvu.Japan_Capers_Ed_Pub." localSheetId="0" hidden="1">#REF!</definedName>
    <definedName name="Swvu.Japan_Capers_Ed_Pub." hidden="1">#REF!</definedName>
    <definedName name="Swvu.KJP_CC." localSheetId="0" hidden="1">#REF!</definedName>
    <definedName name="Swvu.KJP_CC." hidden="1">#REF!</definedName>
    <definedName name="TA">'[9]R5 Input page'!$F$141:$M$141</definedName>
    <definedName name="TERM">#REF!</definedName>
    <definedName name="TERMt">'[7]R5 Input page'!$D$70:$M$70</definedName>
    <definedName name="Tier_Lookup">'[13]5.8 Decommissioned Sum '!#REF!</definedName>
    <definedName name="TIRG">'[7]R11 TIRG'!$E$15:$M$15</definedName>
    <definedName name="TIRGINCADJ">'[7]R5 Input page'!$E$118:$M$118</definedName>
    <definedName name="TIRGIncAdj2">'[8]R5 Input page'!$F$115:$M$115</definedName>
    <definedName name="TIRGIncAdj3">'[8]R5 Input page'!$F$124:$M$124</definedName>
    <definedName name="TIRGIncAdj4">'[8]R5 Input page'!$F$133:$M$133</definedName>
    <definedName name="TIRGIncAdj5">'[8]R5 Input page'!$F$142:$M$142</definedName>
    <definedName name="TIS">'[7]R4 Licence Condition Values'!$D$41:$M$41</definedName>
    <definedName name="TNR">'[7]R5 Input page'!$F$31:$M$31</definedName>
    <definedName name="TO">'[7]R12 TO MAR'!$F$22:$M$22</definedName>
    <definedName name="TOFTO">'[7]R5 Input page'!$D$73:$M$73</definedName>
    <definedName name="TOLA">'[9]R5 Input page'!$E$34</definedName>
    <definedName name="TOMR">'[9]R5 Input page'!$E$38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R">'[9]R5 Input page'!$E$37</definedName>
    <definedName name="TORB">'[9]R5 Input page'!$E$33</definedName>
    <definedName name="TORCOM">'[9]R5 Input page'!$F$43:$M$43</definedName>
    <definedName name="TOREntC">'[9]R5 Input page'!$F$41:$M$41</definedName>
    <definedName name="TORExC">'[9]R5 Input page'!$F$42:$M$42</definedName>
    <definedName name="TOTO">'[8]R5 Input page'!$F$90:$M$90</definedName>
    <definedName name="TOZ">'[9]R5 Input page'!$E$30</definedName>
    <definedName name="TOZA">'[9]R5 Input page'!$E$31</definedName>
    <definedName name="TPA">'[7]R5 Input page'!$E$68:$M$68</definedName>
    <definedName name="TPD">'[7]R7 pass through'!$F$73:$O$73</definedName>
    <definedName name="TR">'[7]R5 Input page'!$D$93:$M$93</definedName>
    <definedName name="TRU">'[9]R6 TO Base revenue'!$G$36:$M$36</definedName>
    <definedName name="TS">'[7]R5 Input page'!$E$61:$M$61</definedName>
    <definedName name="TSH">'[7]R5 Input page'!$D$72:$M$72</definedName>
    <definedName name="TSP">'[7]R5 Input page'!$D$71:$M$71</definedName>
    <definedName name="TSS">'[9]R16 SO TSS'!$F$12:$M$12</definedName>
    <definedName name="TSSF">'[9]R4 Licence Condition Values'!$F$59:$M$59</definedName>
    <definedName name="TSSTC">'[9]R4 Licence Condition Values'!$F$58:$M$58</definedName>
    <definedName name="u" localSheetId="0" hidden="1">{#VALUE!,#N/A,FALSE,0}</definedName>
    <definedName name="u" hidden="1">{#VALUE!,#N/A,FALSE,0}</definedName>
    <definedName name="UAG" localSheetId="0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'[13]5.8 Decommissioned Sum '!#REF!</definedName>
    <definedName name="UNTO">'[8]R5 Input page'!$F$89:$M$89</definedName>
    <definedName name="USF">'[9]R4 Licence Condition Values'!$F$64:$M$64</definedName>
    <definedName name="v" localSheetId="0" hidden="1">{"Japan_Capers_Ed_Pub",#N/A,FALSE,"DI 2 YEAR MASTER SCHEDULE"}</definedName>
    <definedName name="v" hidden="1">{"Japan_Capers_Ed_Pub",#N/A,FALSE,"DI 2 YEAR MASTER SCHEDULE"}</definedName>
    <definedName name="VIPM">'[9]R5 Input page'!$F$151:$M$151</definedName>
    <definedName name="VIRP">'[9]R5 Input page'!$F$153:$M$153</definedName>
    <definedName name="VIT">'[9]R5 Input page'!$F$152:$M$152</definedName>
    <definedName name="wrn.CapersPlotter." localSheetId="0" hidden="1">{#N/A,#N/A,FALSE,"DI 2 YEAR MASTER SCHEDULE"}</definedName>
    <definedName name="wrn.CapersPlotter." hidden="1">{#N/A,#N/A,FALSE,"DI 2 YEAR MASTER SCHEDULE"}</definedName>
    <definedName name="wrn.Edutainment._.Priority._.List." localSheetId="0" hidden="1">{#N/A,#N/A,FALSE,"DI 2 YEAR MASTER SCHEDULE"}</definedName>
    <definedName name="wrn.Edutainment._.Priority._.List." hidden="1">{#N/A,#N/A,FALSE,"DI 2 YEAR MASTER SCHEDULE"}</definedName>
    <definedName name="wrn.Japan_Capers_Ed._.Pub." localSheetId="0" hidden="1">{"Japan_Capers_Ed_Pub",#N/A,FALSE,"DI 2 YEAR MASTER SCHEDULE"}</definedName>
    <definedName name="wrn.Japan_Capers_Ed._.Pub." hidden="1">{"Japan_Capers_Ed_Pub",#N/A,FALSE,"DI 2 YEAR MASTER SCHEDULE"}</definedName>
    <definedName name="wrn.Priority._.list." localSheetId="0" hidden="1">{#N/A,#N/A,FALSE,"DI 2 YEAR MASTER SCHEDULE"}</definedName>
    <definedName name="wrn.Priority._.list." hidden="1">{#N/A,#N/A,FALSE,"DI 2 YEAR MASTER SCHEDULE"}</definedName>
    <definedName name="wrn.Prjcted._.Mnthly._.Qtys." localSheetId="0" hidden="1">{#N/A,#N/A,FALSE,"PRJCTED MNTHLY QTY's"}</definedName>
    <definedName name="wrn.Prjcted._.Mnthly._.Qtys." hidden="1">{#N/A,#N/A,FALSE,"PRJCTED MNTHLY QTY's"}</definedName>
    <definedName name="wrn.Prjcted._.Qtrly._.Dollars." localSheetId="0" hidden="1">{#N/A,#N/A,FALSE,"PRJCTED QTRLY $'s"}</definedName>
    <definedName name="wrn.Prjcted._.Qtrly._.Dollars." hidden="1">{#N/A,#N/A,FALSE,"PRJCTED QTRLY $'s"}</definedName>
    <definedName name="wrn.Prjcted._.Qtrly._.Qtys." localSheetId="0" hidden="1">{#N/A,#N/A,FALSE,"PRJCTED QTRLY QTY's"}</definedName>
    <definedName name="wrn.Prjcted._.Qtrly._.Qtys." hidden="1">{#N/A,#N/A,FALSE,"PRJCTED QTRLY QTY's"}</definedName>
    <definedName name="wvu.CapersView." localSheetId="0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0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0" hidden="1">{#N/A,#N/A,FALSE,"DI 2 YEAR MASTER SCHEDULE"}</definedName>
    <definedName name="x" hidden="1">{#N/A,#N/A,FALSE,"DI 2 YEAR MASTER SCHEDULE"}</definedName>
    <definedName name="y" localSheetId="0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0" hidden="1">{#N/A,#N/A,FALSE,"DI 2 YEAR MASTER SCHEDULE"}</definedName>
    <definedName name="z" hidden="1">{#N/A,#N/A,FALSE,"DI 2 YEAR MASTER SCHEDULE"}</definedName>
    <definedName name="Z_9A428CE1_B4D9_11D0_A8AA_0000C071AEE7_.wvu.Cols" hidden="1">[6]Sheet1!$A$1:$Q$65536,[6]Sheet1!$Y$1:$Z$65536</definedName>
    <definedName name="Z_9A428CE1_B4D9_11D0_A8AA_0000C071AEE7_.wvu.PrintArea" localSheetId="0" hidden="1">#REF!</definedName>
    <definedName name="Z_9A428CE1_B4D9_11D0_A8AA_0000C071AEE7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53" i="1" l="1"/>
  <c r="AR53" i="1"/>
  <c r="AQ53" i="1"/>
  <c r="AP53" i="1"/>
  <c r="AO53" i="1"/>
  <c r="AN53" i="1"/>
  <c r="AM53" i="1"/>
  <c r="AL53" i="1"/>
  <c r="AK53" i="1"/>
  <c r="AJ53" i="1"/>
  <c r="AI53" i="1"/>
  <c r="AT52" i="1"/>
  <c r="AR52" i="1"/>
  <c r="AQ52" i="1"/>
  <c r="AP52" i="1"/>
  <c r="AO52" i="1"/>
  <c r="AN52" i="1"/>
  <c r="AM52" i="1"/>
  <c r="AL52" i="1"/>
  <c r="AK52" i="1"/>
  <c r="AJ52" i="1"/>
  <c r="AI52" i="1"/>
  <c r="AT51" i="1"/>
  <c r="AR51" i="1"/>
  <c r="AQ51" i="1"/>
  <c r="AP51" i="1"/>
  <c r="AO51" i="1"/>
  <c r="AN51" i="1"/>
  <c r="AM51" i="1"/>
  <c r="AL51" i="1"/>
  <c r="AK51" i="1"/>
  <c r="AJ51" i="1"/>
  <c r="AI51" i="1"/>
  <c r="AT50" i="1"/>
  <c r="AR50" i="1"/>
  <c r="AQ50" i="1"/>
  <c r="AP50" i="1"/>
  <c r="AO50" i="1"/>
  <c r="AN50" i="1"/>
  <c r="AM50" i="1"/>
  <c r="AL50" i="1"/>
  <c r="AK50" i="1"/>
  <c r="AJ50" i="1"/>
  <c r="AI50" i="1"/>
  <c r="AS50" i="1" s="1"/>
  <c r="AT49" i="1"/>
  <c r="AR49" i="1"/>
  <c r="AQ49" i="1"/>
  <c r="AP49" i="1"/>
  <c r="AO49" i="1"/>
  <c r="AN49" i="1"/>
  <c r="AM49" i="1"/>
  <c r="AL49" i="1"/>
  <c r="AK49" i="1"/>
  <c r="AJ49" i="1"/>
  <c r="AI49" i="1"/>
  <c r="AT48" i="1"/>
  <c r="AR48" i="1"/>
  <c r="AQ48" i="1"/>
  <c r="AP48" i="1"/>
  <c r="AO48" i="1"/>
  <c r="AN48" i="1"/>
  <c r="AM48" i="1"/>
  <c r="AL48" i="1"/>
  <c r="AK48" i="1"/>
  <c r="AJ48" i="1"/>
  <c r="AI48" i="1"/>
  <c r="AT47" i="1"/>
  <c r="AR47" i="1"/>
  <c r="AQ47" i="1"/>
  <c r="AP47" i="1"/>
  <c r="AO47" i="1"/>
  <c r="AN47" i="1"/>
  <c r="AM47" i="1"/>
  <c r="AL47" i="1"/>
  <c r="AK47" i="1"/>
  <c r="AJ47" i="1"/>
  <c r="AI47" i="1"/>
  <c r="AT46" i="1"/>
  <c r="AR46" i="1"/>
  <c r="AQ46" i="1"/>
  <c r="AP46" i="1"/>
  <c r="AO46" i="1"/>
  <c r="AN46" i="1"/>
  <c r="AM46" i="1"/>
  <c r="AL46" i="1"/>
  <c r="AK46" i="1"/>
  <c r="AJ46" i="1"/>
  <c r="AI46" i="1"/>
  <c r="AS46" i="1" s="1"/>
  <c r="AT45" i="1"/>
  <c r="AR45" i="1"/>
  <c r="AQ45" i="1"/>
  <c r="AP45" i="1"/>
  <c r="AO45" i="1"/>
  <c r="AN45" i="1"/>
  <c r="AM45" i="1"/>
  <c r="AL45" i="1"/>
  <c r="AK45" i="1"/>
  <c r="AJ45" i="1"/>
  <c r="AI45" i="1"/>
  <c r="AT38" i="1"/>
  <c r="AR38" i="1"/>
  <c r="AQ38" i="1"/>
  <c r="AP38" i="1"/>
  <c r="AO38" i="1"/>
  <c r="AN38" i="1"/>
  <c r="AM38" i="1"/>
  <c r="AL38" i="1"/>
  <c r="AK38" i="1"/>
  <c r="AJ38" i="1"/>
  <c r="AI38" i="1"/>
  <c r="AT37" i="1"/>
  <c r="AR37" i="1"/>
  <c r="AQ37" i="1"/>
  <c r="AP37" i="1"/>
  <c r="AO37" i="1"/>
  <c r="AN37" i="1"/>
  <c r="AM37" i="1"/>
  <c r="AL37" i="1"/>
  <c r="AK37" i="1"/>
  <c r="AJ37" i="1"/>
  <c r="AI37" i="1"/>
  <c r="AT36" i="1"/>
  <c r="AR36" i="1"/>
  <c r="AQ36" i="1"/>
  <c r="AP36" i="1"/>
  <c r="AO36" i="1"/>
  <c r="AN36" i="1"/>
  <c r="AM36" i="1"/>
  <c r="AL36" i="1"/>
  <c r="AK36" i="1"/>
  <c r="AJ36" i="1"/>
  <c r="AI36" i="1"/>
  <c r="AS36" i="1" s="1"/>
  <c r="AT35" i="1"/>
  <c r="AR35" i="1"/>
  <c r="AQ35" i="1"/>
  <c r="AP35" i="1"/>
  <c r="AO35" i="1"/>
  <c r="AN35" i="1"/>
  <c r="AM35" i="1"/>
  <c r="AL35" i="1"/>
  <c r="AK35" i="1"/>
  <c r="AJ35" i="1"/>
  <c r="AI35" i="1"/>
  <c r="AT34" i="1"/>
  <c r="AR34" i="1"/>
  <c r="AQ34" i="1"/>
  <c r="AP34" i="1"/>
  <c r="AO34" i="1"/>
  <c r="AN34" i="1"/>
  <c r="AM34" i="1"/>
  <c r="AL34" i="1"/>
  <c r="AK34" i="1"/>
  <c r="AJ34" i="1"/>
  <c r="AI34" i="1"/>
  <c r="AT33" i="1"/>
  <c r="AR33" i="1"/>
  <c r="AQ33" i="1"/>
  <c r="AP33" i="1"/>
  <c r="AO33" i="1"/>
  <c r="AN33" i="1"/>
  <c r="AM33" i="1"/>
  <c r="AL33" i="1"/>
  <c r="AK33" i="1"/>
  <c r="AJ33" i="1"/>
  <c r="AI33" i="1"/>
  <c r="AT32" i="1"/>
  <c r="AR32" i="1"/>
  <c r="AQ32" i="1"/>
  <c r="AP32" i="1"/>
  <c r="AO32" i="1"/>
  <c r="AN32" i="1"/>
  <c r="AM32" i="1"/>
  <c r="AL32" i="1"/>
  <c r="AK32" i="1"/>
  <c r="AJ32" i="1"/>
  <c r="AI32" i="1"/>
  <c r="AS32" i="1" s="1"/>
  <c r="AT31" i="1"/>
  <c r="AR31" i="1"/>
  <c r="AQ31" i="1"/>
  <c r="AP31" i="1"/>
  <c r="AO31" i="1"/>
  <c r="AN31" i="1"/>
  <c r="AM31" i="1"/>
  <c r="AL31" i="1"/>
  <c r="AK31" i="1"/>
  <c r="AJ31" i="1"/>
  <c r="AI31" i="1"/>
  <c r="AT30" i="1"/>
  <c r="AR30" i="1"/>
  <c r="AQ30" i="1"/>
  <c r="AP30" i="1"/>
  <c r="AO30" i="1"/>
  <c r="AN30" i="1"/>
  <c r="AM30" i="1"/>
  <c r="AL30" i="1"/>
  <c r="AK30" i="1"/>
  <c r="AJ30" i="1"/>
  <c r="AI30" i="1"/>
  <c r="AT29" i="1"/>
  <c r="AR29" i="1"/>
  <c r="AQ29" i="1"/>
  <c r="AP29" i="1"/>
  <c r="AO29" i="1"/>
  <c r="AN29" i="1"/>
  <c r="AM29" i="1"/>
  <c r="AL29" i="1"/>
  <c r="AK29" i="1"/>
  <c r="AJ29" i="1"/>
  <c r="AI29" i="1"/>
  <c r="AT23" i="1"/>
  <c r="AR23" i="1"/>
  <c r="AQ23" i="1"/>
  <c r="AP23" i="1"/>
  <c r="AO23" i="1"/>
  <c r="AN23" i="1"/>
  <c r="AM23" i="1"/>
  <c r="AL23" i="1"/>
  <c r="AK23" i="1"/>
  <c r="AJ23" i="1"/>
  <c r="AI23" i="1"/>
  <c r="AS23" i="1" s="1"/>
  <c r="AT22" i="1"/>
  <c r="AR22" i="1"/>
  <c r="AQ22" i="1"/>
  <c r="AP22" i="1"/>
  <c r="AO22" i="1"/>
  <c r="AN22" i="1"/>
  <c r="AM22" i="1"/>
  <c r="AL22" i="1"/>
  <c r="AK22" i="1"/>
  <c r="AJ22" i="1"/>
  <c r="AI22" i="1"/>
  <c r="AT21" i="1"/>
  <c r="AR21" i="1"/>
  <c r="AQ21" i="1"/>
  <c r="AP21" i="1"/>
  <c r="AO21" i="1"/>
  <c r="AN21" i="1"/>
  <c r="AM21" i="1"/>
  <c r="AL21" i="1"/>
  <c r="AK21" i="1"/>
  <c r="AJ21" i="1"/>
  <c r="AI21" i="1"/>
  <c r="AT20" i="1"/>
  <c r="AR20" i="1"/>
  <c r="AQ20" i="1"/>
  <c r="AP20" i="1"/>
  <c r="AO20" i="1"/>
  <c r="AN20" i="1"/>
  <c r="AM20" i="1"/>
  <c r="AL20" i="1"/>
  <c r="AK20" i="1"/>
  <c r="AJ20" i="1"/>
  <c r="AI20" i="1"/>
  <c r="AT19" i="1"/>
  <c r="AR19" i="1"/>
  <c r="AQ19" i="1"/>
  <c r="AP19" i="1"/>
  <c r="AO19" i="1"/>
  <c r="AN19" i="1"/>
  <c r="AM19" i="1"/>
  <c r="AL19" i="1"/>
  <c r="AK19" i="1"/>
  <c r="AJ19" i="1"/>
  <c r="AI19" i="1"/>
  <c r="AS19" i="1" s="1"/>
  <c r="AT18" i="1"/>
  <c r="AR18" i="1"/>
  <c r="AQ18" i="1"/>
  <c r="AP18" i="1"/>
  <c r="AO18" i="1"/>
  <c r="AN18" i="1"/>
  <c r="AM18" i="1"/>
  <c r="AL18" i="1"/>
  <c r="AK18" i="1"/>
  <c r="AJ18" i="1"/>
  <c r="AI18" i="1"/>
  <c r="AT17" i="1"/>
  <c r="AR17" i="1"/>
  <c r="AQ17" i="1"/>
  <c r="AP17" i="1"/>
  <c r="AO17" i="1"/>
  <c r="AN17" i="1"/>
  <c r="AM17" i="1"/>
  <c r="AL17" i="1"/>
  <c r="AK17" i="1"/>
  <c r="AJ17" i="1"/>
  <c r="AI17" i="1"/>
  <c r="AT16" i="1"/>
  <c r="AR16" i="1"/>
  <c r="AQ16" i="1"/>
  <c r="AP16" i="1"/>
  <c r="AO16" i="1"/>
  <c r="AN16" i="1"/>
  <c r="AM16" i="1"/>
  <c r="AL16" i="1"/>
  <c r="AK16" i="1"/>
  <c r="AJ16" i="1"/>
  <c r="AI16" i="1"/>
  <c r="A3" i="1"/>
  <c r="AU18" i="1" l="1"/>
  <c r="AU49" i="1"/>
  <c r="AS17" i="1"/>
  <c r="AS21" i="1"/>
  <c r="AS30" i="1"/>
  <c r="AS34" i="1"/>
  <c r="AS38" i="1"/>
  <c r="AS48" i="1"/>
  <c r="AS52" i="1"/>
  <c r="AU22" i="1"/>
  <c r="AU35" i="1"/>
  <c r="AU45" i="1"/>
  <c r="AW45" i="1" s="1"/>
  <c r="AU53" i="1"/>
  <c r="AU16" i="1"/>
  <c r="AU20" i="1"/>
  <c r="AU29" i="1"/>
  <c r="AY29" i="1" s="1"/>
  <c r="AU33" i="1"/>
  <c r="AU37" i="1"/>
  <c r="AS45" i="1"/>
  <c r="AU47" i="1"/>
  <c r="AY47" i="1" s="1"/>
  <c r="AU51" i="1"/>
  <c r="AY22" i="1"/>
  <c r="AY20" i="1"/>
  <c r="AY16" i="1"/>
  <c r="AY18" i="1"/>
  <c r="AS16" i="1"/>
  <c r="AU17" i="1"/>
  <c r="AS18" i="1"/>
  <c r="AU19" i="1"/>
  <c r="AS20" i="1"/>
  <c r="AU21" i="1"/>
  <c r="AS22" i="1"/>
  <c r="AU23" i="1"/>
  <c r="AS29" i="1"/>
  <c r="AU30" i="1"/>
  <c r="AY33" i="1"/>
  <c r="AY37" i="1"/>
  <c r="AY51" i="1"/>
  <c r="AU31" i="1"/>
  <c r="AS31" i="1"/>
  <c r="AY35" i="1"/>
  <c r="AY45" i="1"/>
  <c r="AZ45" i="1" s="1"/>
  <c r="BA45" i="1" s="1"/>
  <c r="AV45" i="1" s="1"/>
  <c r="AY49" i="1"/>
  <c r="AY53" i="1"/>
  <c r="AU32" i="1"/>
  <c r="AS33" i="1"/>
  <c r="AU34" i="1"/>
  <c r="AS35" i="1"/>
  <c r="AU36" i="1"/>
  <c r="AS37" i="1"/>
  <c r="AU38" i="1"/>
  <c r="AU46" i="1"/>
  <c r="AS47" i="1"/>
  <c r="AU48" i="1"/>
  <c r="AS49" i="1"/>
  <c r="AU50" i="1"/>
  <c r="AS51" i="1"/>
  <c r="AU52" i="1"/>
  <c r="AS53" i="1"/>
  <c r="AZ51" i="1" l="1"/>
  <c r="BA51" i="1" s="1"/>
  <c r="AW51" i="1" s="1"/>
  <c r="AY38" i="1"/>
  <c r="AZ38" i="1" s="1"/>
  <c r="BA38" i="1" s="1"/>
  <c r="AV38" i="1" s="1"/>
  <c r="AY52" i="1"/>
  <c r="AZ52" i="1" s="1"/>
  <c r="BA52" i="1" s="1"/>
  <c r="AV52" i="1" s="1"/>
  <c r="AV48" i="1"/>
  <c r="AY48" i="1"/>
  <c r="AZ48" i="1" s="1"/>
  <c r="BA48" i="1" s="1"/>
  <c r="AW48" i="1" s="1"/>
  <c r="AZ49" i="1"/>
  <c r="BA49" i="1" s="1"/>
  <c r="AY31" i="1"/>
  <c r="AZ31" i="1" s="1"/>
  <c r="BA31" i="1" s="1"/>
  <c r="AW31" i="1" s="1"/>
  <c r="AV31" i="1"/>
  <c r="AV51" i="1"/>
  <c r="AZ37" i="1"/>
  <c r="BA37" i="1" s="1"/>
  <c r="AY30" i="1"/>
  <c r="AZ30" i="1" s="1"/>
  <c r="BA30" i="1" s="1"/>
  <c r="AW30" i="1" s="1"/>
  <c r="AY21" i="1"/>
  <c r="AZ21" i="1" s="1"/>
  <c r="BA21" i="1" s="1"/>
  <c r="AV21" i="1" s="1"/>
  <c r="AY17" i="1"/>
  <c r="AZ17" i="1" s="1"/>
  <c r="BA17" i="1" s="1"/>
  <c r="AV17" i="1" s="1"/>
  <c r="AZ20" i="1"/>
  <c r="BA20" i="1" s="1"/>
  <c r="AY36" i="1"/>
  <c r="AZ36" i="1" s="1"/>
  <c r="BA36" i="1" s="1"/>
  <c r="AV36" i="1" s="1"/>
  <c r="AY32" i="1"/>
  <c r="AZ32" i="1" s="1"/>
  <c r="BA32" i="1" s="1"/>
  <c r="AV32" i="1" s="1"/>
  <c r="AZ53" i="1"/>
  <c r="BA53" i="1" s="1"/>
  <c r="AZ47" i="1"/>
  <c r="BA47" i="1" s="1"/>
  <c r="AZ16" i="1"/>
  <c r="BA16" i="1" s="1"/>
  <c r="AW50" i="1"/>
  <c r="AY50" i="1"/>
  <c r="AZ50" i="1" s="1"/>
  <c r="BA50" i="1" s="1"/>
  <c r="AV50" i="1" s="1"/>
  <c r="AY23" i="1"/>
  <c r="AZ23" i="1" s="1"/>
  <c r="BA23" i="1" s="1"/>
  <c r="AW23" i="1" s="1"/>
  <c r="AY19" i="1"/>
  <c r="AZ19" i="1" s="1"/>
  <c r="BA19" i="1" s="1"/>
  <c r="AV19" i="1" s="1"/>
  <c r="AZ29" i="1"/>
  <c r="BA29" i="1" s="1"/>
  <c r="AW46" i="1"/>
  <c r="AY46" i="1"/>
  <c r="AZ46" i="1" s="1"/>
  <c r="BA46" i="1" s="1"/>
  <c r="AV46" i="1" s="1"/>
  <c r="AZ35" i="1"/>
  <c r="BA35" i="1" s="1"/>
  <c r="AY34" i="1"/>
  <c r="AZ34" i="1" s="1"/>
  <c r="BA34" i="1" s="1"/>
  <c r="AW34" i="1" s="1"/>
  <c r="AZ33" i="1"/>
  <c r="BA33" i="1" s="1"/>
  <c r="AZ18" i="1"/>
  <c r="BA18" i="1" s="1"/>
  <c r="AZ22" i="1"/>
  <c r="BA22" i="1" s="1"/>
  <c r="AW32" i="1" l="1"/>
  <c r="AW17" i="1"/>
  <c r="AW52" i="1"/>
  <c r="AW22" i="1"/>
  <c r="AV22" i="1"/>
  <c r="AW19" i="1"/>
  <c r="AW53" i="1"/>
  <c r="AV53" i="1"/>
  <c r="AW36" i="1"/>
  <c r="AW20" i="1"/>
  <c r="AV20" i="1"/>
  <c r="AW21" i="1"/>
  <c r="AW37" i="1"/>
  <c r="AV37" i="1"/>
  <c r="AW38" i="1"/>
  <c r="AW29" i="1"/>
  <c r="AV29" i="1"/>
  <c r="AV49" i="1"/>
  <c r="AW49" i="1"/>
  <c r="AW18" i="1"/>
  <c r="AV18" i="1"/>
  <c r="AV34" i="1"/>
  <c r="AW35" i="1"/>
  <c r="AV35" i="1"/>
  <c r="AV23" i="1"/>
  <c r="AV47" i="1"/>
  <c r="AW47" i="1"/>
  <c r="AV30" i="1"/>
  <c r="AV33" i="1"/>
  <c r="AW33" i="1"/>
  <c r="AV16" i="1"/>
  <c r="AW16" i="1"/>
</calcChain>
</file>

<file path=xl/sharedStrings.xml><?xml version="1.0" encoding="utf-8"?>
<sst xmlns="http://schemas.openxmlformats.org/spreadsheetml/2006/main" count="137" uniqueCount="55">
  <si>
    <t>GD2 Regulatory Report Pack</t>
  </si>
  <si>
    <t>Master</t>
  </si>
  <si>
    <t>9.01 Customer Satisfaction</t>
  </si>
  <si>
    <t>Calculations</t>
  </si>
  <si>
    <t>Customer Satisfaction</t>
  </si>
  <si>
    <t>TIM</t>
  </si>
  <si>
    <t>Funding Type</t>
  </si>
  <si>
    <t>Policy Area</t>
  </si>
  <si>
    <t>Policy Mechanism</t>
  </si>
  <si>
    <t>NARM Category</t>
  </si>
  <si>
    <t>NARM Risk</t>
  </si>
  <si>
    <t>Type</t>
  </si>
  <si>
    <t>Sub-Type</t>
  </si>
  <si>
    <t>Unit</t>
  </si>
  <si>
    <t>Total</t>
  </si>
  <si>
    <t>Not stated</t>
  </si>
  <si>
    <t>Mean Score</t>
  </si>
  <si>
    <t>Upper 95% CI</t>
  </si>
  <si>
    <t>Lower 95% CI</t>
  </si>
  <si>
    <t>(x-mean)^2</t>
  </si>
  <si>
    <t>Standard deviation</t>
  </si>
  <si>
    <t>CI</t>
  </si>
  <si>
    <t>General + PSR customers</t>
  </si>
  <si>
    <t>Planned Work Survey</t>
  </si>
  <si>
    <t xml:space="preserve">Number of customers expressing given level of satisfaction, by survey question </t>
  </si>
  <si>
    <t>ODI</t>
  </si>
  <si>
    <t>Planned Work</t>
  </si>
  <si>
    <t>Q1 Satisfaction with overall service provided</t>
  </si>
  <si>
    <t>Q2 Efforts to inform</t>
  </si>
  <si>
    <t>Q4 Speed of supply restoration</t>
  </si>
  <si>
    <t>Q6 Engineers were respectful</t>
  </si>
  <si>
    <t>Q7 Communication whilst work carried out</t>
  </si>
  <si>
    <t>Q8 Satisfaction with restoration of area period</t>
  </si>
  <si>
    <t>Q9 Professionalism of the team</t>
  </si>
  <si>
    <t>Q10 Ease to deal with</t>
  </si>
  <si>
    <t>Emergency Response and Repair Survey</t>
  </si>
  <si>
    <t>Number of customers expressing given level of satisfaction, by survey question (excluding telephone service)</t>
  </si>
  <si>
    <t>Emergency Response and Repair</t>
  </si>
  <si>
    <t>Q1 Overall satisfaction of service provided</t>
  </si>
  <si>
    <t>Q2 Safety advice from national gas emergency</t>
  </si>
  <si>
    <t>Q3 Informed about gas emergency process</t>
  </si>
  <si>
    <t>Q5 Communication whilst supply interrupted</t>
  </si>
  <si>
    <t>Q7 Satisfaction with restoration of area period</t>
  </si>
  <si>
    <t>Q8 Professionalism of the workforce</t>
  </si>
  <si>
    <t>Q9 Safe and reassured</t>
  </si>
  <si>
    <t>Connections Survey</t>
  </si>
  <si>
    <t>Number of customers expressing given level of satisfaction, by survey question</t>
  </si>
  <si>
    <t>Connections</t>
  </si>
  <si>
    <t>Q1 Overall satisfaction with service provided</t>
  </si>
  <si>
    <t>Q3 Application process and clarity of forms</t>
  </si>
  <si>
    <t>Q4 Time taken to provide quotation</t>
  </si>
  <si>
    <t>Q5 Date to complete work</t>
  </si>
  <si>
    <t>Q6 Professionalism of the workforce</t>
  </si>
  <si>
    <t>Q7 Engineers were respectful</t>
  </si>
  <si>
    <t>Q9 Quality of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</si>
</sst>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color indexed="12"/>
      <name val="Verdana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3" fillId="6" borderId="0" applyNumberFormat="0" applyBorder="0" applyAlignment="0" applyProtection="0"/>
  </cellStyleXfs>
  <cellXfs count="54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2" applyFont="1" applyFill="1"/>
    <xf numFmtId="0" fontId="0" fillId="2" borderId="0" xfId="2" applyFont="1" applyFill="1"/>
    <xf numFmtId="0" fontId="2" fillId="2" borderId="0" xfId="2" applyFont="1" applyFill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/>
    <xf numFmtId="0" fontId="0" fillId="2" borderId="1" xfId="2" applyFont="1" applyFill="1" applyBorder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 vertical="center"/>
    </xf>
    <xf numFmtId="164" fontId="7" fillId="0" borderId="0" xfId="4" applyNumberFormat="1" applyFont="1" applyAlignment="1">
      <alignment horizontal="left"/>
    </xf>
    <xf numFmtId="0" fontId="5" fillId="0" borderId="0" xfId="3" applyFont="1" applyAlignment="1">
      <alignment horizontal="left"/>
    </xf>
    <xf numFmtId="0" fontId="9" fillId="0" borderId="0" xfId="5" applyFont="1"/>
    <xf numFmtId="0" fontId="10" fillId="0" borderId="0" xfId="5" applyFont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0" fontId="11" fillId="3" borderId="0" xfId="6" applyFont="1" applyFill="1"/>
    <xf numFmtId="0" fontId="12" fillId="3" borderId="0" xfId="6" applyFont="1" applyFill="1"/>
    <xf numFmtId="0" fontId="13" fillId="0" borderId="0" xfId="3" applyFont="1" applyAlignment="1">
      <alignment vertical="center"/>
    </xf>
    <xf numFmtId="0" fontId="4" fillId="0" borderId="0" xfId="3" applyFont="1"/>
    <xf numFmtId="0" fontId="1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1" fontId="7" fillId="0" borderId="0" xfId="4" applyNumberFormat="1" applyFont="1" applyAlignment="1">
      <alignment horizontal="left"/>
    </xf>
    <xf numFmtId="1" fontId="5" fillId="0" borderId="0" xfId="3" applyNumberFormat="1" applyFont="1" applyAlignment="1">
      <alignment horizontal="left"/>
    </xf>
    <xf numFmtId="0" fontId="10" fillId="0" borderId="2" xfId="5" applyFont="1" applyBorder="1" applyAlignment="1">
      <alignment horizontal="center" vertical="center" wrapText="1"/>
    </xf>
    <xf numFmtId="0" fontId="10" fillId="0" borderId="2" xfId="5" applyFont="1" applyBorder="1"/>
    <xf numFmtId="0" fontId="10" fillId="0" borderId="2" xfId="5" applyFont="1" applyBorder="1" applyAlignment="1">
      <alignment wrapText="1"/>
    </xf>
    <xf numFmtId="0" fontId="12" fillId="4" borderId="0" xfId="6" applyFont="1" applyFill="1" applyAlignment="1">
      <alignment vertical="center"/>
    </xf>
    <xf numFmtId="0" fontId="11" fillId="0" borderId="0" xfId="6" applyFont="1"/>
    <xf numFmtId="0" fontId="14" fillId="0" borderId="0" xfId="5" applyFont="1"/>
    <xf numFmtId="0" fontId="15" fillId="5" borderId="0" xfId="6" applyFont="1" applyFill="1"/>
    <xf numFmtId="0" fontId="11" fillId="5" borderId="0" xfId="6" applyFont="1" applyFill="1"/>
    <xf numFmtId="0" fontId="5" fillId="0" borderId="0" xfId="3" applyFont="1" applyAlignment="1">
      <alignment vertical="center"/>
    </xf>
    <xf numFmtId="164" fontId="11" fillId="0" borderId="0" xfId="4" applyNumberFormat="1" applyFont="1"/>
    <xf numFmtId="0" fontId="4" fillId="0" borderId="0" xfId="3" applyFont="1" applyAlignment="1">
      <alignment horizontal="center"/>
    </xf>
    <xf numFmtId="1" fontId="11" fillId="0" borderId="0" xfId="5" applyNumberFormat="1" applyFont="1" applyAlignment="1">
      <alignment horizontal="left"/>
    </xf>
    <xf numFmtId="0" fontId="11" fillId="0" borderId="0" xfId="5" applyFont="1" applyAlignment="1">
      <alignment horizontal="left"/>
    </xf>
    <xf numFmtId="0" fontId="4" fillId="6" borderId="2" xfId="8" applyNumberFormat="1" applyFont="1" applyBorder="1" applyAlignment="1">
      <alignment horizontal="center"/>
    </xf>
    <xf numFmtId="0" fontId="4" fillId="7" borderId="2" xfId="8" applyFont="1" applyFill="1" applyBorder="1"/>
    <xf numFmtId="2" fontId="10" fillId="5" borderId="2" xfId="5" applyNumberFormat="1" applyFont="1" applyFill="1" applyBorder="1" applyAlignment="1">
      <alignment horizontal="center"/>
    </xf>
    <xf numFmtId="164" fontId="9" fillId="5" borderId="2" xfId="5" applyNumberFormat="1" applyFont="1" applyFill="1" applyBorder="1" applyAlignment="1">
      <alignment horizontal="center"/>
    </xf>
    <xf numFmtId="2" fontId="9" fillId="0" borderId="2" xfId="5" applyNumberFormat="1" applyFont="1" applyBorder="1"/>
    <xf numFmtId="0" fontId="4" fillId="0" borderId="0" xfId="3" applyFont="1" applyAlignment="1">
      <alignment horizontal="left" vertical="center"/>
    </xf>
    <xf numFmtId="2" fontId="13" fillId="0" borderId="0" xfId="3" applyNumberFormat="1" applyFont="1" applyAlignment="1">
      <alignment horizontal="left" vertical="center"/>
    </xf>
    <xf numFmtId="2" fontId="11" fillId="3" borderId="0" xfId="6" applyNumberFormat="1" applyFont="1" applyFill="1"/>
    <xf numFmtId="2" fontId="11" fillId="5" borderId="0" xfId="6" applyNumberFormat="1" applyFont="1" applyFill="1"/>
    <xf numFmtId="2" fontId="4" fillId="0" borderId="0" xfId="3" applyNumberFormat="1" applyFont="1" applyAlignment="1">
      <alignment horizontal="left"/>
    </xf>
    <xf numFmtId="1" fontId="11" fillId="0" borderId="0" xfId="4" applyNumberFormat="1" applyFont="1"/>
    <xf numFmtId="0" fontId="0" fillId="6" borderId="2" xfId="8" applyNumberFormat="1" applyFont="1" applyBorder="1" applyAlignment="1">
      <alignment horizontal="center"/>
    </xf>
    <xf numFmtId="2" fontId="11" fillId="0" borderId="0" xfId="7" applyNumberFormat="1" applyFont="1" applyAlignment="1">
      <alignment horizontal="left" vertical="center"/>
    </xf>
  </cellXfs>
  <cellStyles count="9">
    <cellStyle name="=C:\WINNT\SYSTEM32\COMMAND.COM" xfId="2" xr:uid="{C9365DB9-1015-4265-A4D3-43834BC604B1}"/>
    <cellStyle name="Normal" xfId="0" builtinId="0"/>
    <cellStyle name="Normal 2 3 85" xfId="5" xr:uid="{23A8F937-4E95-461C-85EF-EC51C9C370F7}"/>
    <cellStyle name="Normal 4 2" xfId="6" xr:uid="{190CF6FC-6EB2-4311-9573-E95768FDB1CB}"/>
    <cellStyle name="Normal 58 4 3 5" xfId="3" xr:uid="{F8DEEA05-3F7A-46AF-A13D-A6755897331D}"/>
    <cellStyle name="Normal 7" xfId="1" xr:uid="{F14B5770-834C-4094-848D-32CF22402C47}"/>
    <cellStyle name="Normal_BPQ template v1 from NGT 22 June" xfId="4" xr:uid="{D47408AE-3651-487F-A6ED-A5D190504C5B}"/>
    <cellStyle name="Normal_KE2067  Engineering Opex BPQ" xfId="7" xr:uid="{18EAC14D-B4FB-448E-BE47-3EE6C0A9F0C4}"/>
    <cellStyle name="User Input" xfId="8" xr:uid="{6812A962-68F2-4980-A21B-09D3FB602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G\1.%202022%20-%2023%20Methodologies%20&amp;%20Source%20Data\RRP\9.01%20Customer%20Satisfaction\Completed%209.01%20%20RIIO-GD2%20Regulatory%20Reporting%20Pack%20v1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CO/Cost_and_Outputs_Lib/RIIO-ET2_Cost_Assessment/01.02_BPDTs/BPDT_Submissions/SPT_BPDT_DEC_Working_Version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tworks\RIIO-GD1%20Reporting\RIGs\2019\SGN\RRPs\Sc_2019_RRP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Users/RowsonR/AppData/Local/Microsoft/Windows/Temporary%20Internet%20Files/Content.Outlook/QBDPAQ7M/RIIO-T1%20NGET%20Revenue%20Reporting%20Template%2013-14%20(as%20per%20NG%20Comments)%20-%20v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Amrita/Revenue%20Returns/2012-13%20returns/2013_NGET_RRP_B16_Revenue_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.sharepoint.com/Users/RowsonR/AppData/Local/Microsoft/Windows/Temporary%20Internet%20Files/Content.Outlook/QBDPAQ7M/2014_15_SHE_Revenue_Return_Model%20-%20TEMPLATE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mes.sharrem/AppData/Local/Microsoft/Windows/INetCache/Content.Outlook/VDKHP0C6/CSAT%20Reporting%20Template%20(WWU)%20Annual%20Submission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TG/Transmission/Transmission_Price_Controls_Lib/Regulatory_Reporting/RRP_2010/Transmission%20PCRRP%20tables_SPTL_200910%20dra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https://nationalgridplc-my.sharepoint.com/Users/michele.zarri/Documents/RIIO2/RegFrem/Uncertainty%20Mechanisms/Engagement/Ofgem/Reporting%20packs/Demand/December%2019/2%20NGET%20Dem%20UM%20-%20Calculation%20of%20UCAs%20across%20different%20models_20191114.xlsx?0F9A5D7D" TargetMode="External"/><Relationship Id="rId1" Type="http://schemas.openxmlformats.org/officeDocument/2006/relationships/externalLinkPath" Target="file:///\\0F9A5D7D\2%20NGET%20Dem%20UM%20-%20Calculation%20of%20UCAs%20across%20different%20models_201911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fgemcloud.sharepoint.com/sites/PC/Projects/RIGs/2021-22/RRPs/Consultation/RIIO-2%20RRP/GD2/Pre%20Notice/2020-21_NGET_Revenue_return_mod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RIIO%20CommonToSectors/Revenue%20RRPs/Revenue%20RRP/2019-20/Legacy%20-%20Extended%20Revenue%20RRPs/SPT/SPTL_Revenue_Return_Model-(Legacy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Users/harandyp/Desktop/GT2%20Revenue%20workbook%20draft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Cover"/>
      <sheetName val="Contents"/>
      <sheetName val="ChangesLog"/>
      <sheetName val="UniversalData"/>
      <sheetName val="1.01 Summary_Totex- EXT"/>
      <sheetName val="1.01 Summary_Totex"/>
      <sheetName val="1.02 Summary_PCFM"/>
      <sheetName val="1.03 Summary_MEAV"/>
      <sheetName val="1.04 Summary_Reliability"/>
      <sheetName val="1.05 Summary_Workload "/>
      <sheetName val="1.06 Summary_PerfSnapshot"/>
      <sheetName val="1.07 Summary_Uncertainty Mech "/>
      <sheetName val="1.07 Forecast Data"/>
      <sheetName val="1.08 Forecast Workload"/>
      <sheetName val="2.01 Revenue - PCDs"/>
      <sheetName val="2.02 Revenue - Volume Drivers"/>
      <sheetName val="2.03 Revenue - Re-openers"/>
      <sheetName val="2.04 Revenue-Pass-through costs"/>
      <sheetName val="2.05 Revenue - ODI"/>
      <sheetName val="2.06 Revenue - ORA"/>
      <sheetName val="2.07 Revenue-TaxPoolTotex Alloc"/>
      <sheetName val="2.08 Revenue - Recovered Rev"/>
      <sheetName val="2.09 Revenue - Inflation update"/>
      <sheetName val="2.10 Revenue -DRS Revenue"/>
      <sheetName val="3.01 Revenue_Interface"/>
      <sheetName val="3.02 NARM_Interface "/>
      <sheetName val="3.02.1 NARM_Interface_LookupRef"/>
      <sheetName val="4.01 OpexCostMatrix"/>
      <sheetName val="4.02 BSAllocations"/>
      <sheetName val="4.03 Training_Apprentices"/>
      <sheetName val="4.04 Maintenance"/>
      <sheetName val="4.05 LPGasholders"/>
      <sheetName val="4.06 LandRemediation"/>
      <sheetName val="4.07 Shrinkage "/>
      <sheetName val="4.08 GasTheft"/>
      <sheetName val="4.09 TDPWI"/>
      <sheetName val="4.10 TDPWI_Restoration"/>
      <sheetName val="4.11 TDPWI_Recovery"/>
      <sheetName val="4.12 Streetworks "/>
      <sheetName val="4.13 Streetworks_Schemes"/>
      <sheetName val="4.14 SmartMetering"/>
      <sheetName val="4.15_SIU"/>
      <sheetName val="4.16 FTE"/>
      <sheetName val="4.17 DRS"/>
      <sheetName val="5.01 LTSStorageEntry"/>
      <sheetName val="5.02 Reinforcement"/>
      <sheetName val="5.03 Reinforcement Projs &gt;£0.5m"/>
      <sheetName val="5.04 Governors"/>
      <sheetName val="5.05 Connections"/>
      <sheetName val="5.06 OtherCapex"/>
      <sheetName val="5.07 OtherCapex Projects &gt;£0.5m"/>
      <sheetName val="5.08 Vehicles"/>
      <sheetName val="5.09 Cyber"/>
      <sheetName val="5.10 Physical Security"/>
      <sheetName val="6.01 RepexContributions"/>
      <sheetName val="6.02 MainsTier_1"/>
      <sheetName val="6.03 MainsTier_2A"/>
      <sheetName val="6.04 MainsTier_2B"/>
      <sheetName val="6.05 MainsTier_3"/>
      <sheetName val="6.06 MainsTier_Other"/>
      <sheetName val="6.07 MainsDiversions"/>
      <sheetName val="6.08 MainsDecom"/>
      <sheetName val="6.09 RepexServices"/>
      <sheetName val="6.10 IronStubs"/>
      <sheetName val="6.11 RoboticIntervention"/>
      <sheetName val="6.12 Risers"/>
      <sheetName val="6.13 DynamicGrowth"/>
      <sheetName val="7.01 Analysis_RPT"/>
      <sheetName val="8.01 LTS&amp;Entry"/>
      <sheetName val="8.02 Capacity&amp;Storage"/>
      <sheetName val="8.03 DistributionNetwork"/>
      <sheetName val="8.04 Capacity&amp;Demand"/>
      <sheetName val="8.05 CapacityOutput "/>
      <sheetName val="9.01 ODI_CustomerSatisfaction"/>
      <sheetName val="9.02 ODI_CustomerComplaints"/>
      <sheetName val="9.03 ODI_Interruption"/>
      <sheetName val="9.04 Maj_Interrupt"/>
      <sheetName val="9.05 ODI_CollStreetworks"/>
      <sheetName val="9.06 ODI_CO_Awareness"/>
      <sheetName val="10.01 PCD_PWF"/>
      <sheetName val="10.02 PCD_RPM"/>
      <sheetName val="10.03 PCD_GasEscape"/>
      <sheetName val="10.04 PCD_IPR"/>
      <sheetName val="10.05 PCD_London_M_P"/>
      <sheetName val="10.06 BioMet_Imp_Acc"/>
      <sheetName val="11.01 Other_Dist_Gas_Connection"/>
      <sheetName val="11.02 Responding to calls"/>
      <sheetName val="11.03 Other_CommunityFunding"/>
      <sheetName val="11.04 Other_V&amp;CMA "/>
      <sheetName val="11.05 Other_Re-openerPipeline"/>
      <sheetName val="11.06 Other_EnvonmentBCF"/>
      <sheetName val="11.07 Other_Envir_Other"/>
      <sheetName val="11.08 Other_NGNCompletedJobs"/>
      <sheetName val="UM Log "/>
      <sheetName val="11.09 Other_NetZero_Dev"/>
      <sheetName val="11.10 Other_HRB_Plans"/>
      <sheetName val="11.11 Other_PREReports&amp;Repairs"/>
      <sheetName val="11.12 Other_ Safety"/>
      <sheetName val="11.13 Other_ Covid_impact"/>
      <sheetName val="12.01 GSoP"/>
      <sheetName val="12.02 Licence_Condition10"/>
      <sheetName val="13.01 Innovation_NIA"/>
      <sheetName val="13.02 Innovation_NIC"/>
      <sheetName val="13.03 Innovation_CNIA"/>
      <sheetName val="13.04 Innovation_SIF"/>
    </sheetNames>
    <sheetDataSet>
      <sheetData sheetId="0" refreshError="1"/>
      <sheetData sheetId="1">
        <row r="15">
          <cell r="E15">
            <v>2022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DT_Cover"/>
      <sheetName val="A0.1_Contents"/>
      <sheetName val="A0.2_Version_History"/>
      <sheetName val="A0.3_Change_Log"/>
      <sheetName val="A0.4_Data_Checks"/>
      <sheetName val="A0.5_Data_Constants"/>
      <sheetName val="A0.6_Assumptions"/>
      <sheetName val="A1_Totex"/>
      <sheetName val="A1.1_Totex_AP"/>
      <sheetName val="A1.4_Data_Inputs"/>
      <sheetName val="A1.5_Universal_Data"/>
      <sheetName val="A1.51_BPFM_Inputs"/>
      <sheetName val="A1.51_BPFM_Inputs_2"/>
      <sheetName val="A1.51_Difference"/>
      <sheetName val="A1.52_Sum_Cost_Matrix_Summary"/>
      <sheetName val="A1.52_BP_Financial_Requirements"/>
      <sheetName val="A1.52b_Debt"/>
      <sheetName val="A1.52c_Interest"/>
      <sheetName val="A1.53_BP_Tax_Inputs"/>
      <sheetName val="A1.54_BP_Disposals_1"/>
      <sheetName val="A1.55_BP_Disposals_2"/>
      <sheetName val="A1.6_RPE_Table"/>
      <sheetName val="A2.0_Overview_Tables"/>
      <sheetName val="A2.1_Cost_Matrix_2014"/>
      <sheetName val="A2.1_Cost_Matrix_2015"/>
      <sheetName val="A2.1_Cost_Matrix_2016"/>
      <sheetName val="A2.1_Cost_Matrix_2017"/>
      <sheetName val="A2.1_Cost_Matrix_2018"/>
      <sheetName val="A2.1_Cost_Matrix_2019"/>
      <sheetName val="A2.1_Cost_Matrix_2020"/>
      <sheetName val="A2.1_Cost_Matrix_2021"/>
      <sheetName val="A2.1_Cost_Matrix_2022"/>
      <sheetName val="A2.1_Cost_Matrix_2023"/>
      <sheetName val="A2.1_Cost_Matrix_2024"/>
      <sheetName val="A2.1_Cost_Matrix_2025"/>
      <sheetName val="A2.1_Cost_Matrix_2026"/>
      <sheetName val="A2.1_Cost_Matrix_2027"/>
      <sheetName val="A2.1_Cost_Matrix_2028"/>
      <sheetName val="A2.1_Cost_Matrix_2029"/>
      <sheetName val="A2.1_Cost_Matrix_2030"/>
      <sheetName val="A2.1_Cost_Matrix_2031"/>
      <sheetName val="A3.10_Salary_and_FTE_numbers"/>
      <sheetName val="A6.02_Innovation"/>
      <sheetName val="A3.14_Pass_Through"/>
      <sheetName val="A4.2_Related_Party_Margin"/>
      <sheetName val="A4.3_BCF"/>
      <sheetName val="A4.4_EAP"/>
      <sheetName val="A5.1_System_Chars_and_Activity"/>
      <sheetName val="A6.5_IIG_SF6_Incentive"/>
      <sheetName val="A7_Asset_Movements_2014"/>
      <sheetName val="A7_Asset_Movements_2015"/>
      <sheetName val="A7_Asset_Movements_2016"/>
      <sheetName val="A7_Asset_Movements_2017"/>
      <sheetName val="A7_Asset_Movements_2018"/>
      <sheetName val="A7_Asset_Movements_2019"/>
      <sheetName val="A7_Asset_Movements_2020"/>
      <sheetName val="A7_Asset_Movements_2021"/>
      <sheetName val="A7_Asset_Movements_2022"/>
      <sheetName val="A7_Asset_Movements_2023"/>
      <sheetName val="A7_Asset_Movements_2024"/>
      <sheetName val="A7_Asset_Movements_2025"/>
      <sheetName val="A7_Asset_Movements_2026"/>
      <sheetName val="A7_Asset_Movements_2027"/>
      <sheetName val="A7_Asset_Movements_2028"/>
      <sheetName val="A7_Asset_Movements_2029"/>
      <sheetName val="A7_Asset_Movements_2030"/>
      <sheetName val="A7_Asset_Movements_2031"/>
      <sheetName val="B0.6_Data_Constants"/>
      <sheetName val="B0.7_Load_Master_Data"/>
      <sheetName val="B4.2a_Scheme_Summary"/>
      <sheetName val="B4.2c_CV_Table_Gen"/>
      <sheetName val="B4.2c_CV_Table_Demand"/>
      <sheetName val="B4.2c_CV_Table_WW"/>
      <sheetName val="B4.4b_Asset_Cost_List"/>
      <sheetName val="B4.5_Scheme_Asset_Breakdown"/>
      <sheetName val="B4.5a_Scheme_Asset_Breakdown"/>
      <sheetName val="B4.6_Scheme_Output_Profile"/>
      <sheetName val="B4.7_Excl_Services"/>
      <sheetName val="B4.8_Risk_and_Contingency"/>
      <sheetName val="B4.9_SWW_Memo"/>
      <sheetName val="B4.10_Planning_Consent_Req"/>
      <sheetName val="C0.7_Non_Load_Master_Data"/>
      <sheetName val="C2.2a_Scheme_Summary_AP"/>
      <sheetName val="C2.2a_Scheme_Summary_CI"/>
      <sheetName val="C2.4b_Asset_Cost_List"/>
      <sheetName val="C2.5_Scheme_Asset_Breakdown"/>
      <sheetName val="C2.5a_Scheme_Asset_Breakdown"/>
      <sheetName val="C2.7_Replacement"/>
      <sheetName val="C2.8_Refurb_Major"/>
      <sheetName val="C2.9_Refurb_Minor"/>
      <sheetName val="C2.10_Decommissioning"/>
      <sheetName val="C2.11_Spares"/>
      <sheetName val="C2.12_Black_Start"/>
      <sheetName val="C2.13_Losses"/>
      <sheetName val="C2.20_Faults"/>
      <sheetName val="C2.21_Inspections"/>
      <sheetName val="C2.22_Repairs_&amp;_Maint"/>
      <sheetName val="C2.23_Veg_Mgt"/>
      <sheetName val="C2.24_Legal_&amp;_Safety"/>
      <sheetName val="C2.25_Op_Prot_Meas_&amp;_IT_Capex"/>
      <sheetName val="C2.26_Visual_Amenity"/>
      <sheetName val="C2.3_Risk_and_Contingency"/>
      <sheetName val="C4.0_Asset_Identification"/>
      <sheetName val="C5_Faults_and_Failures"/>
      <sheetName val="D4.3a_Non_Op_Capex"/>
      <sheetName val="D4.3b_Uncertain_Costs"/>
      <sheetName val="D4.4a_Physical_Security_Capex"/>
      <sheetName val="D4.4b_Physical_Security_Opex"/>
      <sheetName val="D4.5_CAI"/>
      <sheetName val="D4.6_BS"/>
      <sheetName val="D4.6b_BS_Alloc"/>
      <sheetName val="D4.7_Op_Training_(CAI)"/>
      <sheetName val="D4.8a_TO_Cyber_Security_OT"/>
      <sheetName val="D4.8b_TO_Cyber_Security_IT"/>
      <sheetName val="5.18_Bespoke_Uncertain"/>
    </sheetNames>
    <sheetDataSet>
      <sheetData sheetId="0">
        <row r="8">
          <cell r="B8" t="str">
            <v>Scottish Power Transmission</v>
          </cell>
        </row>
      </sheetData>
      <sheetData sheetId="1">
        <row r="8">
          <cell r="A8" t="str">
            <v>Tab Name</v>
          </cell>
        </row>
      </sheetData>
      <sheetData sheetId="2"/>
      <sheetData sheetId="3"/>
      <sheetData sheetId="4"/>
      <sheetData sheetId="5">
        <row r="7">
          <cell r="B7">
            <v>0.01</v>
          </cell>
        </row>
        <row r="55">
          <cell r="B55" t="str">
            <v>33kV CB (Air Insulated Busbars) (ID) (GM)</v>
          </cell>
        </row>
        <row r="56">
          <cell r="B56" t="str">
            <v>33kV CB (Air Insulated Busbars) (OD) (GM)</v>
          </cell>
        </row>
        <row r="57">
          <cell r="B57" t="str">
            <v>33kV CB (Gas Insulated Busbars) (ID) (GM)</v>
          </cell>
        </row>
        <row r="58">
          <cell r="B58" t="str">
            <v>33kV CB (Gas Insulated Busbars) (OD) (GM)</v>
          </cell>
        </row>
        <row r="59">
          <cell r="B59" t="str">
            <v>132kV CB (Air Insulated Busbars) (ID)</v>
          </cell>
        </row>
        <row r="60">
          <cell r="B60" t="str">
            <v>132kV CB (Air Insulated Busbars) (OD)</v>
          </cell>
        </row>
        <row r="61">
          <cell r="B61" t="str">
            <v>132kV CB (Gas Insulated Busbars) (ID)</v>
          </cell>
        </row>
        <row r="62">
          <cell r="B62" t="str">
            <v>132kV CB (Gas Insulated Busbars) (OD)</v>
          </cell>
        </row>
        <row r="63">
          <cell r="B63" t="str">
            <v>132kV FACTS Equipment</v>
          </cell>
        </row>
        <row r="64">
          <cell r="B64" t="str">
            <v>132kV Reactor</v>
          </cell>
        </row>
        <row r="65">
          <cell r="B65" t="str">
            <v>132kV Transformer</v>
          </cell>
        </row>
        <row r="66">
          <cell r="B66" t="str">
            <v>275kV CB (Air Insulated Busbars) (ID)</v>
          </cell>
        </row>
        <row r="67">
          <cell r="B67" t="str">
            <v>275kV CB (Air Insulated Busbars) (OD)</v>
          </cell>
        </row>
        <row r="68">
          <cell r="B68" t="str">
            <v>275kV CB (Gas Insulated Busbars) (ID)</v>
          </cell>
        </row>
        <row r="69">
          <cell r="B69" t="str">
            <v>275kV CB (Gas Insulated Busbars) (OD)</v>
          </cell>
        </row>
        <row r="70">
          <cell r="B70" t="str">
            <v>275kV FACTS Equipment</v>
          </cell>
        </row>
        <row r="71">
          <cell r="A71" t="str">
            <v>Circuit Breaker</v>
          </cell>
          <cell r="B71" t="str">
            <v>275kV Reactor</v>
          </cell>
        </row>
        <row r="72">
          <cell r="A72" t="str">
            <v>FACTS</v>
          </cell>
          <cell r="B72" t="str">
            <v>275kV Transformer</v>
          </cell>
        </row>
        <row r="73">
          <cell r="A73" t="str">
            <v xml:space="preserve">Transformer </v>
          </cell>
          <cell r="B73" t="str">
            <v>400kV CB (Air Insulated Busbars) (ID)</v>
          </cell>
        </row>
        <row r="74">
          <cell r="A74" t="str">
            <v>Reactor</v>
          </cell>
          <cell r="B74" t="str">
            <v>400kV CB (Air Insulated Busbars) (OD)</v>
          </cell>
        </row>
        <row r="75">
          <cell r="A75" t="str">
            <v>HVDC</v>
          </cell>
          <cell r="B75" t="str">
            <v>400kV CB (Gas Insulated Busbars) (ID)</v>
          </cell>
        </row>
        <row r="76">
          <cell r="A76" t="str">
            <v>Protection &amp; Control</v>
          </cell>
          <cell r="B76" t="str">
            <v>400kV CB (Gas Insulated Busbars) (OD)</v>
          </cell>
        </row>
        <row r="77">
          <cell r="B77" t="str">
            <v>400kV FACTS Equipment</v>
          </cell>
        </row>
        <row r="78">
          <cell r="B78" t="str">
            <v>400kV Reactor</v>
          </cell>
        </row>
        <row r="79">
          <cell r="B79" t="str">
            <v>400kV Transformer</v>
          </cell>
        </row>
        <row r="80">
          <cell r="B80" t="str">
            <v>HVDC</v>
          </cell>
        </row>
        <row r="81">
          <cell r="B81" t="str">
            <v>HVDC Equipment</v>
          </cell>
        </row>
        <row r="82">
          <cell r="B82" t="str">
            <v>Convertor Transformer</v>
          </cell>
        </row>
        <row r="83">
          <cell r="B83" t="str">
            <v>Feeder Protection</v>
          </cell>
        </row>
        <row r="84">
          <cell r="B84" t="str">
            <v>Mesh Corner Busbar Protection</v>
          </cell>
        </row>
        <row r="85">
          <cell r="B85" t="str">
            <v>Circuit Breaker Fail (CBF): MC &amp; DBB Protection</v>
          </cell>
        </row>
        <row r="86">
          <cell r="B86" t="str">
            <v>SGT Protection</v>
          </cell>
        </row>
        <row r="87">
          <cell r="B87" t="str">
            <v>Double Busbar Protection</v>
          </cell>
        </row>
        <row r="88">
          <cell r="B88" t="str">
            <v>High Impedance Busbar Protection</v>
          </cell>
        </row>
        <row r="89">
          <cell r="B89" t="str">
            <v>QB Control</v>
          </cell>
        </row>
        <row r="90">
          <cell r="B90" t="str">
            <v>Mesh Corner DAR</v>
          </cell>
        </row>
        <row r="91">
          <cell r="B91" t="str">
            <v>Auto Switching (Auto Close and Hot Standby Units)</v>
          </cell>
        </row>
        <row r="92">
          <cell r="B92" t="str">
            <v>Operational Tripping Scheme (OTS)</v>
          </cell>
        </row>
        <row r="93">
          <cell r="B93" t="str">
            <v>Reactive Equipment; MSC P&amp;C</v>
          </cell>
        </row>
        <row r="94">
          <cell r="B94" t="str">
            <v>Reactive Equipment; SVC P&amp;C</v>
          </cell>
        </row>
        <row r="95">
          <cell r="B95" t="str">
            <v>Automatic Reactive Switching</v>
          </cell>
        </row>
        <row r="96">
          <cell r="B96" t="str">
            <v>Automatic Voltage Control (AVC)</v>
          </cell>
        </row>
        <row r="97">
          <cell r="B97" t="str">
            <v>Cable SCADA System</v>
          </cell>
        </row>
        <row r="98">
          <cell r="B98" t="str">
            <v>Gas Density Monitoring (GDM)</v>
          </cell>
        </row>
        <row r="99">
          <cell r="B99" t="str">
            <v>Fault Recorder</v>
          </cell>
        </row>
        <row r="100">
          <cell r="B100" t="str">
            <v>Dynamic System Monitoring (DSM)</v>
          </cell>
        </row>
        <row r="101">
          <cell r="B101" t="str">
            <v>Settlement Metering</v>
          </cell>
        </row>
        <row r="102">
          <cell r="B102" t="str">
            <v>Substation Control System (SCS)</v>
          </cell>
        </row>
        <row r="103">
          <cell r="B103" t="str">
            <v>Other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9">
          <cell r="B9" t="str">
            <v>2018/19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11">
          <cell r="A11" t="str">
            <v>YES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>
        <row r="15">
          <cell r="A15">
            <v>0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/>
      <sheetData sheetId="1"/>
      <sheetData sheetId="2"/>
      <sheetData sheetId="3"/>
      <sheetData sheetId="4">
        <row r="1">
          <cell r="A1" t="str">
            <v>Regulatory Reporting Pack</v>
          </cell>
        </row>
      </sheetData>
      <sheetData sheetId="5"/>
      <sheetData sheetId="6"/>
      <sheetData sheetId="7"/>
      <sheetData sheetId="8"/>
      <sheetData sheetId="9">
        <row r="19">
          <cell r="B19">
            <v>32.600014334801969</v>
          </cell>
        </row>
      </sheetData>
      <sheetData sheetId="10">
        <row r="15">
          <cell r="C15">
            <v>0</v>
          </cell>
        </row>
      </sheetData>
      <sheetData sheetId="11">
        <row r="13">
          <cell r="B13">
            <v>17024.099332139958</v>
          </cell>
        </row>
      </sheetData>
      <sheetData sheetId="12">
        <row r="14">
          <cell r="B14">
            <v>29395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8">
          <cell r="I28">
            <v>-2</v>
          </cell>
        </row>
      </sheetData>
      <sheetData sheetId="23"/>
      <sheetData sheetId="24"/>
      <sheetData sheetId="25">
        <row r="10">
          <cell r="G10">
            <v>48619.790000000008</v>
          </cell>
        </row>
      </sheetData>
      <sheetData sheetId="26">
        <row r="11">
          <cell r="C11">
            <v>669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D7">
            <v>0.44600000000000001</v>
          </cell>
        </row>
      </sheetData>
      <sheetData sheetId="36"/>
      <sheetData sheetId="37"/>
      <sheetData sheetId="38"/>
      <sheetData sheetId="39">
        <row r="30">
          <cell r="K30">
            <v>7598</v>
          </cell>
        </row>
      </sheetData>
      <sheetData sheetId="40">
        <row r="26">
          <cell r="K26">
            <v>2</v>
          </cell>
        </row>
      </sheetData>
      <sheetData sheetId="41">
        <row r="81">
          <cell r="K81">
            <v>381</v>
          </cell>
        </row>
      </sheetData>
      <sheetData sheetId="42">
        <row r="37">
          <cell r="I37">
            <v>31</v>
          </cell>
        </row>
      </sheetData>
      <sheetData sheetId="43">
        <row r="10">
          <cell r="F10">
            <v>66</v>
          </cell>
        </row>
      </sheetData>
      <sheetData sheetId="44"/>
      <sheetData sheetId="45"/>
      <sheetData sheetId="46"/>
      <sheetData sheetId="47"/>
      <sheetData sheetId="48">
        <row r="14">
          <cell r="G14">
            <v>0</v>
          </cell>
        </row>
      </sheetData>
      <sheetData sheetId="49"/>
      <sheetData sheetId="50"/>
      <sheetData sheetId="51"/>
      <sheetData sheetId="52"/>
      <sheetData sheetId="53">
        <row r="10">
          <cell r="C10">
            <v>96</v>
          </cell>
        </row>
      </sheetData>
      <sheetData sheetId="54"/>
      <sheetData sheetId="55">
        <row r="87">
          <cell r="B87">
            <v>0</v>
          </cell>
        </row>
      </sheetData>
      <sheetData sheetId="56">
        <row r="11">
          <cell r="B11">
            <v>1831275</v>
          </cell>
        </row>
      </sheetData>
      <sheetData sheetId="57"/>
      <sheetData sheetId="58">
        <row r="13">
          <cell r="C13">
            <v>0.99457443201085116</v>
          </cell>
        </row>
      </sheetData>
      <sheetData sheetId="59">
        <row r="21">
          <cell r="B21">
            <v>602.95169999999996</v>
          </cell>
        </row>
      </sheetData>
      <sheetData sheetId="60">
        <row r="28">
          <cell r="G28">
            <v>13600</v>
          </cell>
        </row>
      </sheetData>
      <sheetData sheetId="61">
        <row r="10">
          <cell r="F10">
            <v>22</v>
          </cell>
        </row>
      </sheetData>
      <sheetData sheetId="62"/>
      <sheetData sheetId="63"/>
      <sheetData sheetId="64">
        <row r="10">
          <cell r="B10" t="str">
            <v>INFU0123 - STENT BAG</v>
          </cell>
        </row>
      </sheetData>
      <sheetData sheetId="65">
        <row r="9">
          <cell r="B9" t="str">
            <v>[Project name 1]</v>
          </cell>
        </row>
      </sheetData>
      <sheetData sheetId="66">
        <row r="11">
          <cell r="AA11">
            <v>262</v>
          </cell>
        </row>
      </sheetData>
      <sheetData sheetId="67">
        <row r="16">
          <cell r="N16">
            <v>8.9540788762830896</v>
          </cell>
        </row>
      </sheetData>
      <sheetData sheetId="68">
        <row r="13">
          <cell r="J13">
            <v>388</v>
          </cell>
        </row>
      </sheetData>
      <sheetData sheetId="69">
        <row r="64">
          <cell r="J64">
            <v>0.95057116439990452</v>
          </cell>
        </row>
      </sheetData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R15 SO Internal"/>
      <sheetName val="R16 SO Exte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 Changes Made"/>
      <sheetName val="Cover"/>
      <sheetName val="Index"/>
      <sheetName val="Log"/>
      <sheetName val="Diagram of Worksheets"/>
      <sheetName val="Input TO"/>
      <sheetName val="Input SO"/>
      <sheetName val="Inputs Capex Incentive 1"/>
      <sheetName val="Inputs Capex Incentive 2"/>
      <sheetName val="Enhanced TO Incentives"/>
      <sheetName val="TIRG_DataSheet"/>
      <sheetName val="TIRG t"/>
      <sheetName val="PR t"/>
      <sheetName val="PT t"/>
      <sheetName val="IP t"/>
      <sheetName val="CxIncRA t "/>
      <sheetName val="TOInc t"/>
      <sheetName val="LVGC n"/>
      <sheetName val="LVZS n"/>
      <sheetName val="LVZD n"/>
      <sheetName val="LVST n"/>
      <sheetName val="Other terms"/>
      <sheetName val="TO Summary "/>
      <sheetName val="BXext (External Costs)"/>
      <sheetName val="BXint (Internal Costs)"/>
      <sheetName val="SO Summary"/>
      <sheetName val="Section 1"/>
      <sheetName val="Section 2"/>
      <sheetName val="Section 2a"/>
      <sheetName val="Section 2b"/>
      <sheetName val="Section 2c"/>
      <sheetName val="Section 2d"/>
      <sheetName val="Section 3a"/>
      <sheetName val="Section 3b"/>
      <sheetName val="BExRepositorySheet"/>
      <sheetName val="Section 4"/>
      <sheetName val="Section 5"/>
      <sheetName val="NGET_Published Data"/>
      <sheetName val="Foreca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9">
          <cell r="I59">
            <v>248</v>
          </cell>
          <cell r="J59">
            <v>237</v>
          </cell>
          <cell r="K59">
            <v>237</v>
          </cell>
          <cell r="L59">
            <v>237</v>
          </cell>
          <cell r="M59">
            <v>237</v>
          </cell>
          <cell r="N59">
            <v>237</v>
          </cell>
          <cell r="P59" t="str">
            <v>RILT</v>
          </cell>
        </row>
        <row r="60">
          <cell r="I60">
            <v>274</v>
          </cell>
          <cell r="J60">
            <v>263</v>
          </cell>
          <cell r="K60">
            <v>263</v>
          </cell>
          <cell r="L60">
            <v>263</v>
          </cell>
          <cell r="M60">
            <v>263</v>
          </cell>
          <cell r="N60">
            <v>263</v>
          </cell>
          <cell r="P60" t="str">
            <v>RIUT</v>
          </cell>
        </row>
        <row r="62">
          <cell r="I62">
            <v>0.01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P62" t="str">
            <v>RIUPA</v>
          </cell>
        </row>
        <row r="63">
          <cell r="I63">
            <v>-1.4999999999999999E-2</v>
          </cell>
          <cell r="J63">
            <v>-1.4999999999999999E-2</v>
          </cell>
          <cell r="K63">
            <v>-1.4999999999999999E-2</v>
          </cell>
          <cell r="L63">
            <v>-1.4999999999999999E-2</v>
          </cell>
          <cell r="M63">
            <v>-1.4999999999999999E-2</v>
          </cell>
          <cell r="N63">
            <v>-1.4999999999999999E-2</v>
          </cell>
          <cell r="P63" t="str">
            <v>RIDPA</v>
          </cell>
        </row>
        <row r="65">
          <cell r="I65">
            <v>653</v>
          </cell>
          <cell r="J65">
            <v>619</v>
          </cell>
          <cell r="K65">
            <v>619</v>
          </cell>
          <cell r="L65">
            <v>619</v>
          </cell>
          <cell r="M65">
            <v>619</v>
          </cell>
          <cell r="N65">
            <v>619</v>
          </cell>
          <cell r="P65" t="str">
            <v>RICOL</v>
          </cell>
        </row>
        <row r="135">
          <cell r="I135">
            <v>312.79000000000002</v>
          </cell>
          <cell r="J135">
            <v>6</v>
          </cell>
          <cell r="K135">
            <v>51.5</v>
          </cell>
          <cell r="L135">
            <v>61</v>
          </cell>
          <cell r="M135">
            <v>59.5</v>
          </cell>
          <cell r="N135">
            <v>2.5</v>
          </cell>
          <cell r="P135" t="str">
            <v>RIP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4">
          <cell r="I24">
            <v>1081069962.9381621</v>
          </cell>
          <cell r="J24">
            <v>1147404069.9216597</v>
          </cell>
          <cell r="K24">
            <v>1223764831.9645684</v>
          </cell>
          <cell r="L24">
            <v>1232822026.7030997</v>
          </cell>
          <cell r="M24">
            <v>1316563378.810266</v>
          </cell>
          <cell r="N24">
            <v>1433654720</v>
          </cell>
          <cell r="P24" t="str">
            <v>PR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9"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SR"/>
      <sheetName val="FULL"/>
    </sheetNames>
    <sheetDataSet>
      <sheetData sheetId="0"/>
      <sheetData sheetId="1">
        <row r="14">
          <cell r="I14">
            <v>1</v>
          </cell>
        </row>
      </sheetData>
      <sheetData sheetId="2">
        <row r="14">
          <cell r="I14">
            <v>28</v>
          </cell>
          <cell r="J14">
            <v>15</v>
          </cell>
          <cell r="K14">
            <v>25</v>
          </cell>
          <cell r="L14">
            <v>19</v>
          </cell>
          <cell r="M14">
            <v>70</v>
          </cell>
          <cell r="N14">
            <v>48</v>
          </cell>
          <cell r="O14">
            <v>104</v>
          </cell>
          <cell r="P14">
            <v>283</v>
          </cell>
          <cell r="Q14">
            <v>269</v>
          </cell>
          <cell r="R14">
            <v>979</v>
          </cell>
          <cell r="U14">
            <v>3</v>
          </cell>
        </row>
        <row r="29">
          <cell r="I29">
            <v>17</v>
          </cell>
          <cell r="J29">
            <v>16</v>
          </cell>
          <cell r="K29">
            <v>28</v>
          </cell>
          <cell r="L29">
            <v>22</v>
          </cell>
          <cell r="M29">
            <v>93</v>
          </cell>
          <cell r="N29">
            <v>79</v>
          </cell>
          <cell r="O29">
            <v>177</v>
          </cell>
          <cell r="P29">
            <v>365</v>
          </cell>
          <cell r="Q29">
            <v>236</v>
          </cell>
          <cell r="R29">
            <v>776</v>
          </cell>
          <cell r="U29">
            <v>34</v>
          </cell>
        </row>
        <row r="44">
          <cell r="I44">
            <v>21</v>
          </cell>
          <cell r="J44">
            <v>8</v>
          </cell>
          <cell r="K44">
            <v>5</v>
          </cell>
          <cell r="L44">
            <v>10</v>
          </cell>
          <cell r="M44">
            <v>41</v>
          </cell>
          <cell r="N44">
            <v>41</v>
          </cell>
          <cell r="O44">
            <v>103</v>
          </cell>
          <cell r="P44">
            <v>281</v>
          </cell>
          <cell r="Q44">
            <v>272</v>
          </cell>
          <cell r="R44">
            <v>1033</v>
          </cell>
          <cell r="U44">
            <v>28</v>
          </cell>
        </row>
        <row r="59">
          <cell r="I59">
            <v>61</v>
          </cell>
          <cell r="J59">
            <v>27</v>
          </cell>
          <cell r="K59">
            <v>27</v>
          </cell>
          <cell r="L59">
            <v>30</v>
          </cell>
          <cell r="M59">
            <v>87</v>
          </cell>
          <cell r="N59">
            <v>58</v>
          </cell>
          <cell r="O59">
            <v>142</v>
          </cell>
          <cell r="P59">
            <v>240</v>
          </cell>
          <cell r="Q59">
            <v>199</v>
          </cell>
          <cell r="R59">
            <v>954</v>
          </cell>
          <cell r="U59">
            <v>18</v>
          </cell>
        </row>
        <row r="74">
          <cell r="I74">
            <v>23</v>
          </cell>
          <cell r="J74">
            <v>8</v>
          </cell>
          <cell r="K74">
            <v>5</v>
          </cell>
          <cell r="L74">
            <v>11</v>
          </cell>
          <cell r="M74">
            <v>25</v>
          </cell>
          <cell r="N74">
            <v>25</v>
          </cell>
          <cell r="O74">
            <v>48</v>
          </cell>
          <cell r="P74">
            <v>143</v>
          </cell>
          <cell r="Q74">
            <v>198</v>
          </cell>
          <cell r="R74">
            <v>1258</v>
          </cell>
          <cell r="U74">
            <v>99</v>
          </cell>
        </row>
        <row r="89">
          <cell r="I89">
            <v>9</v>
          </cell>
          <cell r="J89">
            <v>2</v>
          </cell>
          <cell r="K89">
            <v>3</v>
          </cell>
          <cell r="L89">
            <v>7</v>
          </cell>
          <cell r="M89">
            <v>15</v>
          </cell>
          <cell r="N89">
            <v>11</v>
          </cell>
          <cell r="O89">
            <v>30</v>
          </cell>
          <cell r="P89">
            <v>120</v>
          </cell>
          <cell r="Q89">
            <v>189</v>
          </cell>
          <cell r="R89">
            <v>1377</v>
          </cell>
          <cell r="U89">
            <v>80</v>
          </cell>
        </row>
        <row r="104">
          <cell r="I104">
            <v>32</v>
          </cell>
          <cell r="J104">
            <v>15</v>
          </cell>
          <cell r="K104">
            <v>15</v>
          </cell>
          <cell r="L104">
            <v>12</v>
          </cell>
          <cell r="M104">
            <v>54</v>
          </cell>
          <cell r="N104">
            <v>38</v>
          </cell>
          <cell r="O104">
            <v>69</v>
          </cell>
          <cell r="P104">
            <v>177</v>
          </cell>
          <cell r="Q104">
            <v>198</v>
          </cell>
          <cell r="R104">
            <v>1027</v>
          </cell>
          <cell r="U104">
            <v>206</v>
          </cell>
        </row>
        <row r="119">
          <cell r="I119">
            <v>45</v>
          </cell>
          <cell r="J119">
            <v>17</v>
          </cell>
          <cell r="K119">
            <v>12</v>
          </cell>
          <cell r="L119">
            <v>19</v>
          </cell>
          <cell r="M119">
            <v>57</v>
          </cell>
          <cell r="N119">
            <v>46</v>
          </cell>
          <cell r="O119">
            <v>101</v>
          </cell>
          <cell r="P119">
            <v>222</v>
          </cell>
          <cell r="Q119">
            <v>197</v>
          </cell>
          <cell r="R119">
            <v>1070</v>
          </cell>
          <cell r="U119">
            <v>57</v>
          </cell>
        </row>
        <row r="134">
          <cell r="I134">
            <v>41</v>
          </cell>
          <cell r="J134">
            <v>19</v>
          </cell>
          <cell r="K134">
            <v>20</v>
          </cell>
          <cell r="L134">
            <v>23</v>
          </cell>
          <cell r="M134">
            <v>62</v>
          </cell>
          <cell r="N134">
            <v>49</v>
          </cell>
          <cell r="O134">
            <v>127</v>
          </cell>
          <cell r="P134">
            <v>283</v>
          </cell>
          <cell r="Q134">
            <v>227</v>
          </cell>
          <cell r="R134">
            <v>956</v>
          </cell>
          <cell r="U134">
            <v>36</v>
          </cell>
        </row>
        <row r="152">
          <cell r="I152">
            <v>84</v>
          </cell>
          <cell r="J152">
            <v>44</v>
          </cell>
          <cell r="K152">
            <v>49</v>
          </cell>
          <cell r="L152">
            <v>52</v>
          </cell>
          <cell r="M152">
            <v>110</v>
          </cell>
          <cell r="N152">
            <v>106</v>
          </cell>
          <cell r="O152">
            <v>189</v>
          </cell>
          <cell r="P152">
            <v>522</v>
          </cell>
          <cell r="Q152">
            <v>715</v>
          </cell>
          <cell r="R152">
            <v>2640</v>
          </cell>
          <cell r="U152">
            <v>56</v>
          </cell>
        </row>
        <row r="167">
          <cell r="I167">
            <v>106</v>
          </cell>
          <cell r="J167">
            <v>34</v>
          </cell>
          <cell r="K167">
            <v>62</v>
          </cell>
          <cell r="L167">
            <v>53</v>
          </cell>
          <cell r="M167">
            <v>104</v>
          </cell>
          <cell r="N167">
            <v>96</v>
          </cell>
          <cell r="O167">
            <v>166</v>
          </cell>
          <cell r="P167">
            <v>429</v>
          </cell>
          <cell r="Q167">
            <v>653</v>
          </cell>
          <cell r="R167">
            <v>2816</v>
          </cell>
          <cell r="U167">
            <v>48</v>
          </cell>
        </row>
        <row r="197">
          <cell r="I197">
            <v>101</v>
          </cell>
          <cell r="J197">
            <v>36</v>
          </cell>
          <cell r="K197">
            <v>43</v>
          </cell>
          <cell r="L197">
            <v>39</v>
          </cell>
          <cell r="M197">
            <v>88</v>
          </cell>
          <cell r="N197">
            <v>67</v>
          </cell>
          <cell r="O197">
            <v>151</v>
          </cell>
          <cell r="P197">
            <v>371</v>
          </cell>
          <cell r="Q197">
            <v>601</v>
          </cell>
          <cell r="R197">
            <v>2943</v>
          </cell>
          <cell r="U197">
            <v>127</v>
          </cell>
        </row>
        <row r="227">
          <cell r="I227">
            <v>80</v>
          </cell>
          <cell r="J227">
            <v>31</v>
          </cell>
          <cell r="K227">
            <v>42</v>
          </cell>
          <cell r="L227">
            <v>43</v>
          </cell>
          <cell r="M227">
            <v>65</v>
          </cell>
          <cell r="N227">
            <v>71</v>
          </cell>
          <cell r="O227">
            <v>123</v>
          </cell>
          <cell r="P227">
            <v>306</v>
          </cell>
          <cell r="Q227">
            <v>566</v>
          </cell>
          <cell r="R227">
            <v>3164</v>
          </cell>
          <cell r="U227">
            <v>76</v>
          </cell>
        </row>
        <row r="242">
          <cell r="I242">
            <v>113</v>
          </cell>
          <cell r="J242">
            <v>50</v>
          </cell>
          <cell r="K242">
            <v>51</v>
          </cell>
          <cell r="L242">
            <v>62</v>
          </cell>
          <cell r="M242">
            <v>101</v>
          </cell>
          <cell r="N242">
            <v>103</v>
          </cell>
          <cell r="O242">
            <v>194</v>
          </cell>
          <cell r="P242">
            <v>458</v>
          </cell>
          <cell r="Q242">
            <v>617</v>
          </cell>
          <cell r="R242">
            <v>2605</v>
          </cell>
          <cell r="U242">
            <v>213</v>
          </cell>
        </row>
        <row r="257">
          <cell r="I257">
            <v>225</v>
          </cell>
          <cell r="J257">
            <v>68</v>
          </cell>
          <cell r="K257">
            <v>93</v>
          </cell>
          <cell r="L257">
            <v>93</v>
          </cell>
          <cell r="M257">
            <v>182</v>
          </cell>
          <cell r="N257">
            <v>152</v>
          </cell>
          <cell r="O257">
            <v>310</v>
          </cell>
          <cell r="P257">
            <v>658</v>
          </cell>
          <cell r="Q257">
            <v>648</v>
          </cell>
          <cell r="R257">
            <v>1898</v>
          </cell>
          <cell r="U257">
            <v>240</v>
          </cell>
        </row>
        <row r="272">
          <cell r="I272">
            <v>64</v>
          </cell>
          <cell r="J272">
            <v>27</v>
          </cell>
          <cell r="K272">
            <v>31</v>
          </cell>
          <cell r="L272">
            <v>47</v>
          </cell>
          <cell r="M272">
            <v>101</v>
          </cell>
          <cell r="N272">
            <v>74</v>
          </cell>
          <cell r="O272">
            <v>153</v>
          </cell>
          <cell r="P272">
            <v>395</v>
          </cell>
          <cell r="Q272">
            <v>618</v>
          </cell>
          <cell r="R272">
            <v>2835</v>
          </cell>
          <cell r="U272">
            <v>222</v>
          </cell>
        </row>
        <row r="287">
          <cell r="I287">
            <v>83</v>
          </cell>
          <cell r="J287">
            <v>39</v>
          </cell>
          <cell r="K287">
            <v>35</v>
          </cell>
          <cell r="L287">
            <v>49</v>
          </cell>
          <cell r="M287">
            <v>130</v>
          </cell>
          <cell r="N287">
            <v>91</v>
          </cell>
          <cell r="O287">
            <v>158</v>
          </cell>
          <cell r="P287">
            <v>426</v>
          </cell>
          <cell r="Q287">
            <v>641</v>
          </cell>
          <cell r="R287">
            <v>2596</v>
          </cell>
          <cell r="U287">
            <v>319</v>
          </cell>
        </row>
        <row r="305">
          <cell r="I305">
            <v>22</v>
          </cell>
          <cell r="J305">
            <v>2</v>
          </cell>
          <cell r="K305">
            <v>12</v>
          </cell>
          <cell r="L305">
            <v>13</v>
          </cell>
          <cell r="M305">
            <v>61</v>
          </cell>
          <cell r="N305">
            <v>39</v>
          </cell>
          <cell r="O305">
            <v>98</v>
          </cell>
          <cell r="P305">
            <v>315</v>
          </cell>
          <cell r="Q305">
            <v>518</v>
          </cell>
          <cell r="R305">
            <v>4077</v>
          </cell>
          <cell r="U305">
            <v>6</v>
          </cell>
        </row>
        <row r="320">
          <cell r="I320">
            <v>26</v>
          </cell>
          <cell r="J320">
            <v>13</v>
          </cell>
          <cell r="K320">
            <v>8</v>
          </cell>
          <cell r="L320">
            <v>7</v>
          </cell>
          <cell r="M320">
            <v>41</v>
          </cell>
          <cell r="N320">
            <v>29</v>
          </cell>
          <cell r="O320">
            <v>99</v>
          </cell>
          <cell r="P320">
            <v>291</v>
          </cell>
          <cell r="Q320">
            <v>464</v>
          </cell>
          <cell r="R320">
            <v>3226</v>
          </cell>
          <cell r="U320">
            <v>959</v>
          </cell>
        </row>
        <row r="335">
          <cell r="I335">
            <v>17</v>
          </cell>
          <cell r="J335">
            <v>3</v>
          </cell>
          <cell r="K335">
            <v>12</v>
          </cell>
          <cell r="L335">
            <v>9</v>
          </cell>
          <cell r="M335">
            <v>35</v>
          </cell>
          <cell r="N335">
            <v>34</v>
          </cell>
          <cell r="O335">
            <v>92</v>
          </cell>
          <cell r="P335">
            <v>281</v>
          </cell>
          <cell r="Q335">
            <v>451</v>
          </cell>
          <cell r="R335">
            <v>4040</v>
          </cell>
          <cell r="U335">
            <v>189</v>
          </cell>
        </row>
        <row r="350">
          <cell r="I350">
            <v>30</v>
          </cell>
          <cell r="J350">
            <v>20</v>
          </cell>
          <cell r="K350">
            <v>15</v>
          </cell>
          <cell r="L350">
            <v>19</v>
          </cell>
          <cell r="M350">
            <v>50</v>
          </cell>
          <cell r="N350">
            <v>30</v>
          </cell>
          <cell r="O350">
            <v>55</v>
          </cell>
          <cell r="P350">
            <v>189</v>
          </cell>
          <cell r="Q350">
            <v>294</v>
          </cell>
          <cell r="R350">
            <v>2904</v>
          </cell>
          <cell r="U350">
            <v>1557</v>
          </cell>
        </row>
        <row r="365">
          <cell r="I365">
            <v>41</v>
          </cell>
          <cell r="J365">
            <v>11</v>
          </cell>
          <cell r="K365">
            <v>9</v>
          </cell>
          <cell r="L365">
            <v>11</v>
          </cell>
          <cell r="M365">
            <v>53</v>
          </cell>
          <cell r="N365">
            <v>22</v>
          </cell>
          <cell r="O365">
            <v>62</v>
          </cell>
          <cell r="P365">
            <v>232</v>
          </cell>
          <cell r="Q365">
            <v>296</v>
          </cell>
          <cell r="R365">
            <v>2980</v>
          </cell>
          <cell r="U365">
            <v>1446</v>
          </cell>
        </row>
        <row r="380">
          <cell r="I380">
            <v>11</v>
          </cell>
          <cell r="J380">
            <v>2</v>
          </cell>
          <cell r="K380">
            <v>2</v>
          </cell>
          <cell r="L380">
            <v>9</v>
          </cell>
          <cell r="M380">
            <v>17</v>
          </cell>
          <cell r="N380">
            <v>16</v>
          </cell>
          <cell r="O380">
            <v>33</v>
          </cell>
          <cell r="P380">
            <v>125</v>
          </cell>
          <cell r="Q380">
            <v>313</v>
          </cell>
          <cell r="R380">
            <v>4459</v>
          </cell>
          <cell r="U380">
            <v>176</v>
          </cell>
        </row>
        <row r="395">
          <cell r="I395">
            <v>10</v>
          </cell>
          <cell r="J395">
            <v>2</v>
          </cell>
          <cell r="K395">
            <v>5</v>
          </cell>
          <cell r="L395">
            <v>4</v>
          </cell>
          <cell r="M395">
            <v>20</v>
          </cell>
          <cell r="N395">
            <v>10</v>
          </cell>
          <cell r="O395">
            <v>39</v>
          </cell>
          <cell r="P395">
            <v>78</v>
          </cell>
          <cell r="Q395">
            <v>125</v>
          </cell>
          <cell r="R395">
            <v>1290</v>
          </cell>
          <cell r="U395">
            <v>3580</v>
          </cell>
        </row>
        <row r="410">
          <cell r="I410">
            <v>15</v>
          </cell>
          <cell r="J410">
            <v>3</v>
          </cell>
          <cell r="K410">
            <v>5</v>
          </cell>
          <cell r="L410">
            <v>3</v>
          </cell>
          <cell r="M410">
            <v>24</v>
          </cell>
          <cell r="N410">
            <v>24</v>
          </cell>
          <cell r="O410">
            <v>48</v>
          </cell>
          <cell r="P410">
            <v>166</v>
          </cell>
          <cell r="Q410">
            <v>366</v>
          </cell>
          <cell r="R410">
            <v>4251</v>
          </cell>
          <cell r="U410">
            <v>258</v>
          </cell>
        </row>
        <row r="425">
          <cell r="I425">
            <v>15</v>
          </cell>
          <cell r="J425">
            <v>3</v>
          </cell>
          <cell r="K425">
            <v>14</v>
          </cell>
          <cell r="L425">
            <v>10</v>
          </cell>
          <cell r="M425">
            <v>28</v>
          </cell>
          <cell r="N425">
            <v>26</v>
          </cell>
          <cell r="O425">
            <v>55</v>
          </cell>
          <cell r="P425">
            <v>166</v>
          </cell>
          <cell r="Q425">
            <v>378</v>
          </cell>
          <cell r="R425">
            <v>4277</v>
          </cell>
          <cell r="U425">
            <v>191</v>
          </cell>
        </row>
        <row r="440">
          <cell r="I440">
            <v>23</v>
          </cell>
          <cell r="J440">
            <v>6</v>
          </cell>
          <cell r="K440">
            <v>10</v>
          </cell>
          <cell r="L440">
            <v>9</v>
          </cell>
          <cell r="M440">
            <v>38</v>
          </cell>
          <cell r="N440">
            <v>33</v>
          </cell>
          <cell r="O440">
            <v>79</v>
          </cell>
          <cell r="P440">
            <v>241</v>
          </cell>
          <cell r="Q440">
            <v>395</v>
          </cell>
          <cell r="R440">
            <v>3998</v>
          </cell>
          <cell r="U440">
            <v>331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ximo Workload"/>
      <sheetName val="Costs_AfterRule2"/>
      <sheetName val="Inp_DataHub_Costs"/>
      <sheetName val="Inp_DataHub_Volumes"/>
      <sheetName val="Inp_BPDT"/>
      <sheetName val="Inp_BPDT_Repex"/>
      <sheetName val="Inp_BPDT_CapexVolumes"/>
      <sheetName val="Inp_BPDT_CapexVolumes_v2"/>
      <sheetName val="Valuation worksheet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Guidance"/>
      <sheetName val="1. Raw Data"/>
      <sheetName val="Connection GSP UCAs"/>
      <sheetName val="2. Model A"/>
      <sheetName val="3. Model B"/>
      <sheetName val="4. Model C"/>
      <sheetName val="5. Model D"/>
      <sheetName val="6. Model E"/>
      <sheetName val="7. Model F "/>
      <sheetName val="8. Model G "/>
      <sheetName val="9. Infra GSP UCAs"/>
      <sheetName val="10. OHL UCA"/>
      <sheetName val="11. T1 method"/>
      <sheetName val="senseInfo"/>
      <sheetName val="RiskSerializationData"/>
      <sheetName val="Connection project UCAs&gt;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Draft Changes"/>
      <sheetName val="R14 Rec to Stat Ac"/>
      <sheetName val="R15 SO Internal"/>
      <sheetName val="R16 SO External Rev"/>
      <sheetName val="R17 SO Bal Services"/>
    </sheetNames>
    <sheetDataSet>
      <sheetData sheetId="0"/>
      <sheetData sheetId="1"/>
      <sheetData sheetId="2"/>
      <sheetData sheetId="3"/>
      <sheetData sheetId="4">
        <row r="9">
          <cell r="F9">
            <v>1342.2809999999999</v>
          </cell>
        </row>
        <row r="12">
          <cell r="F12">
            <v>73.453000000000003</v>
          </cell>
          <cell r="G12">
            <v>66.884</v>
          </cell>
          <cell r="H12">
            <v>66.882000000000005</v>
          </cell>
          <cell r="I12">
            <v>66.882999999999996</v>
          </cell>
          <cell r="J12">
            <v>66.882000000000005</v>
          </cell>
          <cell r="K12">
            <v>66.882000000000005</v>
          </cell>
          <cell r="L12">
            <v>66.882000000000005</v>
          </cell>
          <cell r="M12">
            <v>66.882000000000005</v>
          </cell>
        </row>
        <row r="13">
          <cell r="F13">
            <v>12.794</v>
          </cell>
          <cell r="G13">
            <v>12.794</v>
          </cell>
          <cell r="H13">
            <v>12.794</v>
          </cell>
          <cell r="I13">
            <v>12.794</v>
          </cell>
          <cell r="J13">
            <v>12.794</v>
          </cell>
          <cell r="K13">
            <v>12.794</v>
          </cell>
          <cell r="L13">
            <v>12.794</v>
          </cell>
          <cell r="M13">
            <v>12.794</v>
          </cell>
        </row>
        <row r="14">
          <cell r="F14">
            <v>8</v>
          </cell>
          <cell r="G14">
            <v>8</v>
          </cell>
          <cell r="H14">
            <v>8</v>
          </cell>
          <cell r="I14">
            <v>8</v>
          </cell>
          <cell r="J14">
            <v>8</v>
          </cell>
          <cell r="K14">
            <v>8</v>
          </cell>
          <cell r="L14">
            <v>8</v>
          </cell>
          <cell r="M14">
            <v>8</v>
          </cell>
        </row>
        <row r="24">
          <cell r="F24">
            <v>0.03</v>
          </cell>
          <cell r="G24">
            <v>0.03</v>
          </cell>
          <cell r="H24">
            <v>0.03</v>
          </cell>
          <cell r="I24">
            <v>0.03</v>
          </cell>
          <cell r="J24">
            <v>0.03</v>
          </cell>
          <cell r="K24">
            <v>0.03</v>
          </cell>
          <cell r="L24">
            <v>0.03</v>
          </cell>
          <cell r="M24">
            <v>0.03</v>
          </cell>
          <cell r="N24">
            <v>0.03</v>
          </cell>
          <cell r="O24">
            <v>0.03</v>
          </cell>
        </row>
        <row r="41">
          <cell r="F41">
            <v>0.46889999999999998</v>
          </cell>
          <cell r="G41">
            <v>0.46889999999999998</v>
          </cell>
          <cell r="H41">
            <v>0.46889999999999998</v>
          </cell>
          <cell r="I41">
            <v>0.46889999999999998</v>
          </cell>
          <cell r="J41">
            <v>0.46889999999999998</v>
          </cell>
          <cell r="K41">
            <v>0.46889999999999998</v>
          </cell>
          <cell r="L41">
            <v>0.46889999999999998</v>
          </cell>
          <cell r="M41">
            <v>0.46889999999999998</v>
          </cell>
        </row>
        <row r="45">
          <cell r="F45">
            <v>0.7</v>
          </cell>
          <cell r="G45">
            <v>0.7</v>
          </cell>
          <cell r="H45">
            <v>0.7</v>
          </cell>
          <cell r="I45">
            <v>0.7</v>
          </cell>
          <cell r="J45">
            <v>0.7</v>
          </cell>
          <cell r="K45">
            <v>0.7</v>
          </cell>
          <cell r="L45">
            <v>0.7</v>
          </cell>
          <cell r="M45">
            <v>0.7</v>
          </cell>
        </row>
        <row r="47">
          <cell r="F47">
            <v>6.9</v>
          </cell>
          <cell r="G47">
            <v>6.9</v>
          </cell>
          <cell r="H47">
            <v>6.9</v>
          </cell>
          <cell r="I47">
            <v>6.9</v>
          </cell>
          <cell r="J47">
            <v>6.9</v>
          </cell>
          <cell r="K47">
            <v>6.9</v>
          </cell>
          <cell r="L47">
            <v>6.9</v>
          </cell>
          <cell r="M47">
            <v>6.9</v>
          </cell>
        </row>
        <row r="48">
          <cell r="F48">
            <v>8.5</v>
          </cell>
          <cell r="G48">
            <v>8.5</v>
          </cell>
          <cell r="H48">
            <v>8.5</v>
          </cell>
          <cell r="I48">
            <v>8.5</v>
          </cell>
          <cell r="J48">
            <v>8.5</v>
          </cell>
          <cell r="K48">
            <v>8.5</v>
          </cell>
          <cell r="L48">
            <v>8.5</v>
          </cell>
          <cell r="M48">
            <v>8.5</v>
          </cell>
        </row>
        <row r="49">
          <cell r="F49">
            <v>5.3</v>
          </cell>
          <cell r="G49">
            <v>5.3</v>
          </cell>
          <cell r="H49">
            <v>5.3</v>
          </cell>
          <cell r="I49">
            <v>5.3</v>
          </cell>
          <cell r="J49">
            <v>5.3</v>
          </cell>
          <cell r="K49">
            <v>5.3</v>
          </cell>
          <cell r="L49">
            <v>5.3</v>
          </cell>
          <cell r="M49">
            <v>5.3</v>
          </cell>
        </row>
        <row r="50">
          <cell r="F50">
            <v>0.01</v>
          </cell>
          <cell r="G50">
            <v>0.01</v>
          </cell>
          <cell r="H50">
            <v>0.01</v>
          </cell>
          <cell r="I50">
            <v>0.01</v>
          </cell>
          <cell r="J50">
            <v>0.01</v>
          </cell>
          <cell r="K50">
            <v>0.01</v>
          </cell>
          <cell r="L50">
            <v>0.01</v>
          </cell>
          <cell r="M50">
            <v>0.01</v>
          </cell>
        </row>
        <row r="51">
          <cell r="F51">
            <v>-0.01</v>
          </cell>
          <cell r="G51">
            <v>-0.01</v>
          </cell>
          <cell r="H51">
            <v>-0.01</v>
          </cell>
          <cell r="I51">
            <v>-0.01</v>
          </cell>
          <cell r="J51">
            <v>-0.01</v>
          </cell>
          <cell r="K51">
            <v>-0.01</v>
          </cell>
          <cell r="L51">
            <v>-0.01</v>
          </cell>
          <cell r="M51">
            <v>-0.01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0.30000000000000004</v>
          </cell>
          <cell r="J53">
            <v>0.30000000000000004</v>
          </cell>
          <cell r="K53">
            <v>0.30000000000000004</v>
          </cell>
          <cell r="L53">
            <v>0.30000000000000004</v>
          </cell>
          <cell r="M53">
            <v>0.30000000000000004</v>
          </cell>
        </row>
        <row r="54">
          <cell r="F54">
            <v>7.4</v>
          </cell>
          <cell r="G54">
            <v>7.4</v>
          </cell>
          <cell r="H54">
            <v>7.4</v>
          </cell>
          <cell r="I54">
            <v>7.4</v>
          </cell>
          <cell r="J54">
            <v>7.4</v>
          </cell>
          <cell r="K54">
            <v>7.4</v>
          </cell>
          <cell r="L54">
            <v>7.4</v>
          </cell>
          <cell r="M54">
            <v>7.4</v>
          </cell>
        </row>
        <row r="55">
          <cell r="F55">
            <v>9</v>
          </cell>
          <cell r="G55">
            <v>9</v>
          </cell>
          <cell r="H55">
            <v>9</v>
          </cell>
          <cell r="I55">
            <v>9</v>
          </cell>
          <cell r="J55">
            <v>9</v>
          </cell>
          <cell r="K55">
            <v>9</v>
          </cell>
          <cell r="L55">
            <v>9</v>
          </cell>
          <cell r="M55">
            <v>9</v>
          </cell>
        </row>
        <row r="56">
          <cell r="F56">
            <v>5.8</v>
          </cell>
          <cell r="G56">
            <v>5.8</v>
          </cell>
          <cell r="H56">
            <v>5.8</v>
          </cell>
          <cell r="I56">
            <v>5.8</v>
          </cell>
          <cell r="J56">
            <v>5.8</v>
          </cell>
          <cell r="K56">
            <v>5.8</v>
          </cell>
          <cell r="L56">
            <v>5.8</v>
          </cell>
          <cell r="M56">
            <v>5.8</v>
          </cell>
        </row>
        <row r="57">
          <cell r="F57">
            <v>0.01</v>
          </cell>
          <cell r="G57">
            <v>0.01</v>
          </cell>
          <cell r="H57">
            <v>0.01</v>
          </cell>
          <cell r="I57">
            <v>0.01</v>
          </cell>
          <cell r="J57">
            <v>0.01</v>
          </cell>
          <cell r="K57">
            <v>0.01</v>
          </cell>
          <cell r="L57">
            <v>0.01</v>
          </cell>
          <cell r="M57">
            <v>0.01</v>
          </cell>
        </row>
        <row r="58">
          <cell r="F58">
            <v>-0.01</v>
          </cell>
          <cell r="G58">
            <v>-0.01</v>
          </cell>
          <cell r="H58">
            <v>-0.01</v>
          </cell>
          <cell r="I58">
            <v>-0.01</v>
          </cell>
          <cell r="J58">
            <v>-0.01</v>
          </cell>
          <cell r="K58">
            <v>-0.01</v>
          </cell>
          <cell r="L58">
            <v>-0.01</v>
          </cell>
          <cell r="M58">
            <v>-0.01</v>
          </cell>
        </row>
        <row r="59">
          <cell r="F59">
            <v>5.0000000000000001E-3</v>
          </cell>
          <cell r="G59">
            <v>5.0000000000000001E-3</v>
          </cell>
          <cell r="H59">
            <v>5.0000000000000001E-3</v>
          </cell>
          <cell r="I59">
            <v>5.0000000000000001E-3</v>
          </cell>
          <cell r="J59">
            <v>5.0000000000000001E-3</v>
          </cell>
          <cell r="K59">
            <v>5.0000000000000001E-3</v>
          </cell>
          <cell r="L59">
            <v>5.0000000000000001E-3</v>
          </cell>
          <cell r="M59">
            <v>5.0000000000000001E-3</v>
          </cell>
        </row>
        <row r="61">
          <cell r="F61">
            <v>23.9</v>
          </cell>
          <cell r="G61">
            <v>23.9</v>
          </cell>
          <cell r="H61">
            <v>23.9</v>
          </cell>
          <cell r="I61">
            <v>23.9</v>
          </cell>
          <cell r="J61">
            <v>23.9</v>
          </cell>
          <cell r="K61">
            <v>23.9</v>
          </cell>
          <cell r="L61">
            <v>23.9</v>
          </cell>
          <cell r="M61">
            <v>23.9</v>
          </cell>
        </row>
        <row r="63">
          <cell r="F63">
            <v>7.0000000000000001E-3</v>
          </cell>
          <cell r="G63">
            <v>7.0000000000000001E-3</v>
          </cell>
          <cell r="H63">
            <v>7.0000000000000001E-3</v>
          </cell>
          <cell r="I63">
            <v>7.0000000000000001E-3</v>
          </cell>
          <cell r="J63">
            <v>7.0000000000000001E-3</v>
          </cell>
          <cell r="K63">
            <v>7.0000000000000001E-3</v>
          </cell>
          <cell r="L63">
            <v>5.0000000000000001E-3</v>
          </cell>
          <cell r="M63">
            <v>5.0000000000000001E-3</v>
          </cell>
        </row>
        <row r="66">
          <cell r="F66">
            <v>0.9</v>
          </cell>
          <cell r="G66">
            <v>0.9</v>
          </cell>
          <cell r="H66">
            <v>0.9</v>
          </cell>
          <cell r="I66">
            <v>0.9</v>
          </cell>
          <cell r="J66">
            <v>0.9</v>
          </cell>
          <cell r="K66">
            <v>0.9</v>
          </cell>
          <cell r="L66">
            <v>0.9</v>
          </cell>
          <cell r="M66">
            <v>0.9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D77">
            <v>105.983</v>
          </cell>
        </row>
        <row r="78">
          <cell r="E78">
            <v>5.4139999999999997</v>
          </cell>
          <cell r="F78">
            <v>5.4139999999999997</v>
          </cell>
          <cell r="G78">
            <v>5.4139999999999997</v>
          </cell>
          <cell r="H78">
            <v>5.4139999999999997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100.15300000000001</v>
          </cell>
          <cell r="F79">
            <v>94.739000000000004</v>
          </cell>
          <cell r="G79">
            <v>89.325999999999993</v>
          </cell>
          <cell r="H79">
            <v>83.912000000000006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E81">
            <v>8.7999999999999995E-2</v>
          </cell>
          <cell r="F81">
            <v>8.7999999999999995E-2</v>
          </cell>
          <cell r="G81">
            <v>8.7999999999999995E-2</v>
          </cell>
          <cell r="H81">
            <v>8.7999999999999995E-2</v>
          </cell>
          <cell r="I81">
            <v>8.7999999999999995E-2</v>
          </cell>
          <cell r="J81">
            <v>8.7999999999999995E-2</v>
          </cell>
          <cell r="K81">
            <v>8.7999999999999995E-2</v>
          </cell>
          <cell r="L81">
            <v>8.7999999999999995E-2</v>
          </cell>
          <cell r="M81">
            <v>8.7999999999999995E-2</v>
          </cell>
        </row>
        <row r="87">
          <cell r="E87">
            <v>0</v>
          </cell>
          <cell r="F87">
            <v>0</v>
          </cell>
          <cell r="G87">
            <v>14.7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</sheetData>
      <sheetData sheetId="5">
        <row r="6">
          <cell r="E6" t="str">
            <v>National Grid Electricity Transmission Plc</v>
          </cell>
        </row>
        <row r="31">
          <cell r="F31">
            <v>2089.5659999999998</v>
          </cell>
          <cell r="G31">
            <v>2376.2289194499999</v>
          </cell>
          <cell r="H31">
            <v>2592.6842391499995</v>
          </cell>
          <cell r="I31">
            <v>2800.3277643199999</v>
          </cell>
          <cell r="J31">
            <v>2627.723</v>
          </cell>
          <cell r="K31">
            <v>2749.12146764</v>
          </cell>
        </row>
        <row r="56">
          <cell r="F56">
            <v>-1.5719999999999992</v>
          </cell>
          <cell r="G56">
            <v>3.3879999999999981</v>
          </cell>
          <cell r="H56">
            <v>1.3327371300000017</v>
          </cell>
          <cell r="I56">
            <v>3.0600804640000092</v>
          </cell>
          <cell r="J56">
            <v>6.2309143033333569</v>
          </cell>
          <cell r="K56">
            <v>6.7071654877208005</v>
          </cell>
        </row>
        <row r="61">
          <cell r="F61">
            <v>-0.38300000000000001</v>
          </cell>
          <cell r="G61">
            <v>-0.28567453999999998</v>
          </cell>
          <cell r="H61">
            <v>-1.89777855</v>
          </cell>
          <cell r="I61">
            <v>-2.0895062300000005</v>
          </cell>
          <cell r="J61">
            <v>-6.4820997099999982</v>
          </cell>
          <cell r="K61">
            <v>3.3975077599999999</v>
          </cell>
        </row>
        <row r="66">
          <cell r="F66">
            <v>86.772999999999996</v>
          </cell>
          <cell r="G66">
            <v>80.920781000000005</v>
          </cell>
          <cell r="H66">
            <v>82.731136960000001</v>
          </cell>
          <cell r="I66">
            <v>83.404192960000003</v>
          </cell>
          <cell r="J66">
            <v>115.66811</v>
          </cell>
          <cell r="K66">
            <v>119.06063</v>
          </cell>
          <cell r="L66">
            <v>121.05776</v>
          </cell>
          <cell r="M66">
            <v>122.86838</v>
          </cell>
        </row>
        <row r="67">
          <cell r="D67">
            <v>0</v>
          </cell>
          <cell r="E67">
            <v>0</v>
          </cell>
          <cell r="F67">
            <v>16.687000000000001</v>
          </cell>
          <cell r="G67">
            <v>17.610700000000001</v>
          </cell>
          <cell r="H67">
            <v>18.150700000000001</v>
          </cell>
          <cell r="I67">
            <v>15.386900000000001</v>
          </cell>
          <cell r="J67">
            <v>20.033000000000001</v>
          </cell>
          <cell r="K67">
            <v>20.948799999999999</v>
          </cell>
          <cell r="L67">
            <v>0</v>
          </cell>
          <cell r="M67">
            <v>0</v>
          </cell>
        </row>
        <row r="68">
          <cell r="E68">
            <v>0.124</v>
          </cell>
          <cell r="F68">
            <v>1.0999999999999999E-2</v>
          </cell>
          <cell r="G68">
            <v>8.0146729999999999E-2</v>
          </cell>
          <cell r="H68">
            <v>0</v>
          </cell>
          <cell r="I68">
            <v>0.60954520999999995</v>
          </cell>
          <cell r="J68">
            <v>0.31993953000000003</v>
          </cell>
          <cell r="K68">
            <v>1.3765156199999999</v>
          </cell>
          <cell r="L68">
            <v>0</v>
          </cell>
          <cell r="M68">
            <v>0</v>
          </cell>
        </row>
        <row r="69">
          <cell r="D69">
            <v>0</v>
          </cell>
          <cell r="E69">
            <v>0</v>
          </cell>
          <cell r="F69">
            <v>12.663</v>
          </cell>
          <cell r="G69">
            <v>11.88914035</v>
          </cell>
          <cell r="H69">
            <v>10.049648400000001</v>
          </cell>
          <cell r="I69">
            <v>10.981934020000001</v>
          </cell>
          <cell r="J69">
            <v>5.6481040199999999</v>
          </cell>
          <cell r="K69">
            <v>8.1413806799999993</v>
          </cell>
          <cell r="L69">
            <v>0</v>
          </cell>
          <cell r="M69">
            <v>0</v>
          </cell>
        </row>
        <row r="70">
          <cell r="F70">
            <v>2.5659999999999998</v>
          </cell>
          <cell r="G70">
            <v>3.1656612800000001</v>
          </cell>
          <cell r="H70">
            <v>26.490020950000002</v>
          </cell>
          <cell r="I70">
            <v>13.08643953</v>
          </cell>
          <cell r="J70">
            <v>0.69965599999999994</v>
          </cell>
          <cell r="K70">
            <v>43.48776058</v>
          </cell>
        </row>
        <row r="71">
          <cell r="F71">
            <v>271.274</v>
          </cell>
          <cell r="G71">
            <v>312.17914780000001</v>
          </cell>
          <cell r="H71">
            <v>295.66455672000001</v>
          </cell>
          <cell r="I71">
            <v>294.62336268285998</v>
          </cell>
          <cell r="J71">
            <v>320.96520035999998</v>
          </cell>
          <cell r="K71">
            <v>349.96085314999999</v>
          </cell>
        </row>
        <row r="72">
          <cell r="F72">
            <v>172.46</v>
          </cell>
          <cell r="G72">
            <v>213.95951769999999</v>
          </cell>
          <cell r="H72">
            <v>338.20730220000002</v>
          </cell>
          <cell r="I72">
            <v>322.83631648970299</v>
          </cell>
          <cell r="J72">
            <v>301.36826292000001</v>
          </cell>
          <cell r="K72">
            <v>366.41088400000001</v>
          </cell>
        </row>
        <row r="73">
          <cell r="F73">
            <v>105.429</v>
          </cell>
          <cell r="G73">
            <v>166.85828409999999</v>
          </cell>
          <cell r="H73">
            <v>231.37380934000001</v>
          </cell>
          <cell r="I73">
            <v>253.11297273</v>
          </cell>
          <cell r="J73">
            <v>265.53230083</v>
          </cell>
          <cell r="K73">
            <v>306.47826020999997</v>
          </cell>
        </row>
        <row r="74">
          <cell r="F74">
            <v>0.58599999999999997</v>
          </cell>
          <cell r="G74">
            <v>0.63683741999999999</v>
          </cell>
          <cell r="H74">
            <v>0.6231344860000001</v>
          </cell>
          <cell r="I74">
            <v>0.49429468999999998</v>
          </cell>
          <cell r="J74">
            <v>0.52631649000000003</v>
          </cell>
          <cell r="K74">
            <v>0.58447148999999998</v>
          </cell>
        </row>
        <row r="79">
          <cell r="F79">
            <v>0</v>
          </cell>
          <cell r="G79">
            <v>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6">
          <cell r="D86">
            <v>0</v>
          </cell>
          <cell r="E86">
            <v>0</v>
          </cell>
          <cell r="F86">
            <v>135</v>
          </cell>
          <cell r="G86">
            <v>8.7000000000000011</v>
          </cell>
          <cell r="H86">
            <v>4.5</v>
          </cell>
          <cell r="I86">
            <v>6.7999999999999972</v>
          </cell>
          <cell r="J86">
            <v>39.699999999999996</v>
          </cell>
          <cell r="K86">
            <v>12.000000000000004</v>
          </cell>
          <cell r="L86">
            <v>54.4</v>
          </cell>
          <cell r="M86">
            <v>-3.0000000000001137E-2</v>
          </cell>
        </row>
        <row r="89">
          <cell r="D89">
            <v>0</v>
          </cell>
          <cell r="E89">
            <v>0</v>
          </cell>
          <cell r="F89">
            <v>7.5330000000000004</v>
          </cell>
          <cell r="G89">
            <v>7.5330000000000004</v>
          </cell>
          <cell r="H89">
            <v>7.5330000000000004</v>
          </cell>
          <cell r="I89">
            <v>7.6609999999999996</v>
          </cell>
          <cell r="J89">
            <v>7.883</v>
          </cell>
          <cell r="K89">
            <v>7.9189999999999996</v>
          </cell>
          <cell r="L89">
            <v>8.6370000000000005</v>
          </cell>
          <cell r="M89">
            <v>8.8539999999999992</v>
          </cell>
        </row>
        <row r="90">
          <cell r="F90">
            <v>2.759903</v>
          </cell>
          <cell r="G90">
            <v>3.5</v>
          </cell>
          <cell r="H90">
            <v>3.81</v>
          </cell>
          <cell r="I90">
            <v>5.05</v>
          </cell>
          <cell r="J90">
            <v>1.78</v>
          </cell>
          <cell r="K90">
            <v>2.57</v>
          </cell>
          <cell r="L90">
            <v>3.14</v>
          </cell>
        </row>
        <row r="91">
          <cell r="D91">
            <v>0</v>
          </cell>
          <cell r="E91">
            <v>0</v>
          </cell>
          <cell r="F91">
            <v>7.4089999999999998</v>
          </cell>
          <cell r="G91">
            <v>7.4009999999999998</v>
          </cell>
          <cell r="H91">
            <v>7.5380000000000003</v>
          </cell>
          <cell r="I91">
            <v>7.41</v>
          </cell>
          <cell r="J91">
            <v>7.7430000000000003</v>
          </cell>
          <cell r="K91">
            <v>7.9240000000000004</v>
          </cell>
          <cell r="L91">
            <v>8.2110000000000003</v>
          </cell>
          <cell r="M91">
            <v>8.3849999999999998</v>
          </cell>
        </row>
        <row r="93">
          <cell r="F93">
            <v>0.23</v>
          </cell>
          <cell r="G93">
            <v>0.21</v>
          </cell>
          <cell r="H93">
            <v>0.2</v>
          </cell>
          <cell r="I93">
            <v>0.2</v>
          </cell>
          <cell r="J93">
            <v>0.19</v>
          </cell>
          <cell r="K93">
            <v>0.19</v>
          </cell>
          <cell r="L93">
            <v>0.19</v>
          </cell>
          <cell r="M93">
            <v>0.19</v>
          </cell>
        </row>
        <row r="97">
          <cell r="E97">
            <v>12002.071389000012</v>
          </cell>
        </row>
        <row r="98">
          <cell r="F98">
            <v>84.281512500000048</v>
          </cell>
          <cell r="G98">
            <v>123.54868750000003</v>
          </cell>
          <cell r="H98">
            <v>82.477987499999998</v>
          </cell>
          <cell r="I98">
            <v>94.434437499999987</v>
          </cell>
          <cell r="J98">
            <v>217.26211249999997</v>
          </cell>
          <cell r="K98">
            <v>69.405524999999969</v>
          </cell>
          <cell r="L98">
            <v>60.224877499999991</v>
          </cell>
          <cell r="M98">
            <v>75.487687500000007</v>
          </cell>
        </row>
        <row r="99">
          <cell r="G99">
            <v>124.22605000000006</v>
          </cell>
          <cell r="H99">
            <v>191.87235000000004</v>
          </cell>
          <cell r="I99">
            <v>194.61765000000003</v>
          </cell>
          <cell r="J99">
            <v>136.55895000000004</v>
          </cell>
          <cell r="K99">
            <v>251.54225</v>
          </cell>
          <cell r="L99">
            <v>114.82989999999995</v>
          </cell>
          <cell r="M99">
            <v>76.61497</v>
          </cell>
        </row>
        <row r="100">
          <cell r="F100">
            <v>33.494175000000006</v>
          </cell>
          <cell r="G100">
            <v>43.39920750000001</v>
          </cell>
          <cell r="H100">
            <v>12.599399999999999</v>
          </cell>
          <cell r="I100">
            <v>117.5323875</v>
          </cell>
          <cell r="J100">
            <v>52.600350000000006</v>
          </cell>
          <cell r="K100">
            <v>54.097477500000004</v>
          </cell>
          <cell r="L100">
            <v>108.88222125</v>
          </cell>
          <cell r="M100">
            <v>53.952277499999994</v>
          </cell>
        </row>
        <row r="101">
          <cell r="G101">
            <v>48.414299999999997</v>
          </cell>
          <cell r="H101">
            <v>58.469565000000003</v>
          </cell>
          <cell r="I101">
            <v>29.389469999999999</v>
          </cell>
          <cell r="J101">
            <v>217.10881500000002</v>
          </cell>
          <cell r="K101">
            <v>88.567050000000023</v>
          </cell>
          <cell r="L101">
            <v>88.280940000000001</v>
          </cell>
          <cell r="M101">
            <v>187.40419500000002</v>
          </cell>
        </row>
        <row r="102">
          <cell r="F102">
            <v>10110</v>
          </cell>
          <cell r="G102">
            <v>9544</v>
          </cell>
          <cell r="H102">
            <v>9744</v>
          </cell>
          <cell r="I102">
            <v>11000</v>
          </cell>
          <cell r="J102">
            <v>9617</v>
          </cell>
          <cell r="K102">
            <v>12270</v>
          </cell>
          <cell r="L102">
            <v>12464.21</v>
          </cell>
          <cell r="M102">
            <v>11699.956</v>
          </cell>
        </row>
        <row r="103">
          <cell r="F103">
            <v>50</v>
          </cell>
          <cell r="G103">
            <v>51</v>
          </cell>
          <cell r="H103">
            <v>52</v>
          </cell>
          <cell r="I103">
            <v>53</v>
          </cell>
          <cell r="J103">
            <v>54</v>
          </cell>
          <cell r="K103">
            <v>55</v>
          </cell>
          <cell r="L103">
            <v>56</v>
          </cell>
          <cell r="M103">
            <v>57</v>
          </cell>
        </row>
        <row r="106">
          <cell r="F106">
            <v>6.5880000000000001</v>
          </cell>
          <cell r="G106">
            <v>9.9161124049999998</v>
          </cell>
          <cell r="H106">
            <v>9.6420139999999943</v>
          </cell>
          <cell r="I106">
            <v>6.5580606499999998</v>
          </cell>
          <cell r="J106">
            <v>6.2363435999999997</v>
          </cell>
          <cell r="K106">
            <v>10.76899536</v>
          </cell>
          <cell r="L106">
            <v>7.6</v>
          </cell>
          <cell r="M106">
            <v>7.2201705157511649</v>
          </cell>
        </row>
        <row r="107">
          <cell r="F107">
            <v>0.97499999999999998</v>
          </cell>
          <cell r="G107">
            <v>2.407645</v>
          </cell>
          <cell r="H107">
            <v>2.2890079999999999</v>
          </cell>
          <cell r="I107">
            <v>1.27138879</v>
          </cell>
          <cell r="J107">
            <v>0.88531216000000001</v>
          </cell>
          <cell r="K107">
            <v>1.6457414799999999</v>
          </cell>
          <cell r="L107">
            <v>0.95555745999999997</v>
          </cell>
          <cell r="M107">
            <v>1.2687701300000001</v>
          </cell>
        </row>
        <row r="108">
          <cell r="F108">
            <v>0.16900000000000001</v>
          </cell>
          <cell r="G108">
            <v>0.17373109</v>
          </cell>
          <cell r="H108">
            <v>0.17361299999999999</v>
          </cell>
          <cell r="I108">
            <v>0.17093721999999997</v>
          </cell>
          <cell r="J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105.983</v>
          </cell>
          <cell r="I117">
            <v>105.983</v>
          </cell>
          <cell r="J117">
            <v>105.983</v>
          </cell>
          <cell r="K117">
            <v>105.983</v>
          </cell>
          <cell r="L117">
            <v>105.983</v>
          </cell>
          <cell r="M117">
            <v>105.983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4">
          <cell r="H124">
            <v>0</v>
          </cell>
          <cell r="I124">
            <v>-7.4</v>
          </cell>
        </row>
      </sheetData>
      <sheetData sheetId="6">
        <row r="12">
          <cell r="F12">
            <v>1561.072803</v>
          </cell>
        </row>
      </sheetData>
      <sheetData sheetId="7">
        <row r="15">
          <cell r="F15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34.578651718899131</v>
          </cell>
          <cell r="M41">
            <v>39.000540292381352</v>
          </cell>
        </row>
        <row r="73">
          <cell r="F73">
            <v>0</v>
          </cell>
          <cell r="G73">
            <v>0.14430522427160497</v>
          </cell>
          <cell r="H73">
            <v>1.2627934836384575E-2</v>
          </cell>
          <cell r="I73">
            <v>9.0478361183892353E-2</v>
          </cell>
          <cell r="J73">
            <v>0</v>
          </cell>
          <cell r="K73">
            <v>0.70789938530033258</v>
          </cell>
          <cell r="L73">
            <v>0.36913925875338893</v>
          </cell>
          <cell r="M73">
            <v>1.5602098639258242</v>
          </cell>
          <cell r="N73">
            <v>0</v>
          </cell>
          <cell r="O73">
            <v>0</v>
          </cell>
        </row>
      </sheetData>
      <sheetData sheetId="8">
        <row r="13">
          <cell r="F13">
            <v>12.431059177215189</v>
          </cell>
          <cell r="G13">
            <v>0</v>
          </cell>
          <cell r="H13">
            <v>10.591477998577822</v>
          </cell>
          <cell r="I13">
            <v>15.887691597007734</v>
          </cell>
          <cell r="J13">
            <v>15.196870995516324</v>
          </cell>
          <cell r="K13">
            <v>15.267457438350798</v>
          </cell>
          <cell r="L13">
            <v>16.175111939372254</v>
          </cell>
          <cell r="M13">
            <v>16.264294415837451</v>
          </cell>
        </row>
        <row r="32">
          <cell r="F32">
            <v>12.431059177215189</v>
          </cell>
          <cell r="H32">
            <v>2.362645525801367</v>
          </cell>
          <cell r="I32">
            <v>3.92050095236202</v>
          </cell>
          <cell r="J32">
            <v>4.0374526456863435</v>
          </cell>
          <cell r="K32">
            <v>4.135363525320833</v>
          </cell>
          <cell r="L32">
            <v>3.7617319239425644</v>
          </cell>
          <cell r="M32">
            <v>4.1903990397962501</v>
          </cell>
          <cell r="N32">
            <v>3.6512961939362962</v>
          </cell>
          <cell r="O32">
            <v>4.4302408358729934</v>
          </cell>
        </row>
        <row r="123">
          <cell r="H123">
            <v>1.8941271894088831</v>
          </cell>
          <cell r="I123">
            <v>2.5406105688842917</v>
          </cell>
          <cell r="J123">
            <v>2.5543433897614656</v>
          </cell>
          <cell r="K123">
            <v>1.4330434264863665</v>
          </cell>
          <cell r="L123">
            <v>3.1228499164414263</v>
          </cell>
          <cell r="M123">
            <v>0.23130186071907691</v>
          </cell>
          <cell r="N123">
            <v>-3.1966270890450316E-2</v>
          </cell>
          <cell r="O123">
            <v>0.83106470072273397</v>
          </cell>
        </row>
        <row r="131">
          <cell r="F131">
            <v>0.60896103896103893</v>
          </cell>
          <cell r="G131">
            <v>0.59354430379746825</v>
          </cell>
          <cell r="H131">
            <v>0.5861249999999999</v>
          </cell>
          <cell r="I131">
            <v>0.5861249999999999</v>
          </cell>
          <cell r="J131">
            <v>0.57888888888888879</v>
          </cell>
          <cell r="K131">
            <v>0.57888888888888879</v>
          </cell>
          <cell r="L131">
            <v>0.57888888888888879</v>
          </cell>
          <cell r="M131">
            <v>0.57888888888888879</v>
          </cell>
        </row>
        <row r="140">
          <cell r="H140">
            <v>0</v>
          </cell>
          <cell r="I140">
            <v>2.0200499999999995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2.0164143999999999</v>
          </cell>
          <cell r="O140">
            <v>0</v>
          </cell>
        </row>
      </sheetData>
      <sheetData sheetId="9">
        <row r="9">
          <cell r="F9">
            <v>0</v>
          </cell>
          <cell r="G9">
            <v>17.849214</v>
          </cell>
          <cell r="H9">
            <v>18.82390994</v>
          </cell>
          <cell r="I9">
            <v>44.854879889999999</v>
          </cell>
          <cell r="J9">
            <v>32.071100479999998</v>
          </cell>
          <cell r="K9">
            <v>32.664404039999994</v>
          </cell>
        </row>
        <row r="26">
          <cell r="F26">
            <v>6.0812999999999997</v>
          </cell>
          <cell r="G26">
            <v>9.0808591454999998</v>
          </cell>
          <cell r="H26">
            <v>8.8340642999999943</v>
          </cell>
          <cell r="I26">
            <v>6.0560980830000002</v>
          </cell>
          <cell r="J26">
            <v>5.61270924</v>
          </cell>
          <cell r="K26">
            <v>9.6920958240000008</v>
          </cell>
          <cell r="L26">
            <v>6.84</v>
          </cell>
          <cell r="M26">
            <v>6.4981534641760481</v>
          </cell>
        </row>
      </sheetData>
      <sheetData sheetId="10">
        <row r="19">
          <cell r="F19">
            <v>2.690385000000135</v>
          </cell>
          <cell r="H19">
            <v>-56.398839529996579</v>
          </cell>
          <cell r="I19">
            <v>-104.52238234859047</v>
          </cell>
          <cell r="J19">
            <v>-97.533195900931403</v>
          </cell>
          <cell r="K19">
            <v>62.165064931637019</v>
          </cell>
          <cell r="L19">
            <v>-25.228843160414133</v>
          </cell>
          <cell r="M19">
            <v>16.049135886827305</v>
          </cell>
          <cell r="N19">
            <v>12.093104875182391</v>
          </cell>
          <cell r="O19">
            <v>15.879264043446963</v>
          </cell>
        </row>
      </sheetData>
      <sheetData sheetId="11">
        <row r="12">
          <cell r="E12">
            <v>16.139635161599998</v>
          </cell>
          <cell r="F12">
            <v>15.992450216000002</v>
          </cell>
          <cell r="G12">
            <v>15.995999039999997</v>
          </cell>
          <cell r="H12">
            <v>15.703460112000002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5">
          <cell r="E15">
            <v>16.139635161599998</v>
          </cell>
          <cell r="F15">
            <v>15.992450216000002</v>
          </cell>
          <cell r="G15">
            <v>15.995999039999997</v>
          </cell>
          <cell r="H15">
            <v>15.703460112000002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69">
          <cell r="E69">
            <v>16.139635161599998</v>
          </cell>
          <cell r="F69">
            <v>15.992450216000002</v>
          </cell>
          <cell r="G69">
            <v>15.995999039999997</v>
          </cell>
          <cell r="H69">
            <v>15.703460112000002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</sheetData>
      <sheetData sheetId="12">
        <row r="22">
          <cell r="F22">
            <v>2143.2472273932149</v>
          </cell>
          <cell r="G22">
            <v>2475.7148276937505</v>
          </cell>
          <cell r="H22">
            <v>2685.6628765003252</v>
          </cell>
          <cell r="I22">
            <v>2740.9788017284363</v>
          </cell>
          <cell r="J22">
            <v>2651.7315497960813</v>
          </cell>
          <cell r="K22">
            <v>2733.9036252631336</v>
          </cell>
        </row>
      </sheetData>
      <sheetData sheetId="13"/>
      <sheetData sheetId="14"/>
      <sheetData sheetId="15"/>
      <sheetData sheetId="16">
        <row r="27">
          <cell r="G27">
            <v>0</v>
          </cell>
          <cell r="H27">
            <v>0.42654856661829127</v>
          </cell>
          <cell r="I27">
            <v>-1.8119263396039809</v>
          </cell>
          <cell r="J27">
            <v>-2.7317247502935995</v>
          </cell>
          <cell r="K27">
            <v>-0.56739022211183443</v>
          </cell>
          <cell r="L27">
            <v>0.32880455225854299</v>
          </cell>
          <cell r="M27">
            <v>-0.12053702254929091</v>
          </cell>
        </row>
        <row r="39">
          <cell r="F39">
            <v>113.976</v>
          </cell>
          <cell r="G39">
            <v>131.93299999999999</v>
          </cell>
          <cell r="H39">
            <v>120.78354856661829</v>
          </cell>
          <cell r="I39">
            <v>128.393073660396</v>
          </cell>
          <cell r="J39">
            <v>129.00127524970637</v>
          </cell>
          <cell r="K39">
            <v>146.75660977788814</v>
          </cell>
          <cell r="L39">
            <v>221.45980455225853</v>
          </cell>
          <cell r="M39">
            <v>125.47046297745072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-0.3</v>
          </cell>
          <cell r="K60">
            <v>-0.3</v>
          </cell>
          <cell r="L60">
            <v>-0.6</v>
          </cell>
          <cell r="M60">
            <v>-0.6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82">
          <cell r="M82">
            <v>0</v>
          </cell>
        </row>
        <row r="91">
          <cell r="J91">
            <v>-0.3</v>
          </cell>
          <cell r="K91">
            <v>-0.3</v>
          </cell>
          <cell r="L91">
            <v>-0.6</v>
          </cell>
          <cell r="M91">
            <v>-0.6</v>
          </cell>
        </row>
      </sheetData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t Summary"/>
      <sheetName val="R1 Cover"/>
      <sheetName val="R2 Schematic"/>
      <sheetName val="R3 Version log"/>
      <sheetName val="R4 Licence Condition Values"/>
      <sheetName val="R5 Input page"/>
      <sheetName val="R6 Base revenue"/>
      <sheetName val="R7 pass through"/>
      <sheetName val="R8 Output incentives"/>
      <sheetName val="R9 Innovation incentive"/>
      <sheetName val="R10 Correction"/>
      <sheetName val="R11 TIRG"/>
      <sheetName val="R12 TO MAR"/>
      <sheetName val="R13 Excluded Revenue"/>
      <sheetName val="R14 Rec to Stat Ac"/>
      <sheetName val="Legacy for Ofgem"/>
    </sheetNames>
    <sheetDataSet>
      <sheetData sheetId="0"/>
      <sheetData sheetId="1"/>
      <sheetData sheetId="2"/>
      <sheetData sheetId="3"/>
      <sheetData sheetId="4">
        <row r="9">
          <cell r="F9">
            <v>225.12200000000001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7.4</v>
          </cell>
          <cell r="J49">
            <v>7.4</v>
          </cell>
          <cell r="K49">
            <v>7.4</v>
          </cell>
          <cell r="L49">
            <v>7.4</v>
          </cell>
          <cell r="M49">
            <v>7.4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9</v>
          </cell>
          <cell r="J50">
            <v>9</v>
          </cell>
          <cell r="K50">
            <v>9</v>
          </cell>
          <cell r="L50">
            <v>9</v>
          </cell>
          <cell r="M50">
            <v>9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5.8</v>
          </cell>
          <cell r="J51">
            <v>5.8</v>
          </cell>
          <cell r="K51">
            <v>5.8</v>
          </cell>
          <cell r="L51">
            <v>5.8</v>
          </cell>
          <cell r="M51">
            <v>5.8</v>
          </cell>
        </row>
        <row r="52"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</row>
        <row r="53"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0.6</v>
          </cell>
          <cell r="J55">
            <v>0.6</v>
          </cell>
          <cell r="K55">
            <v>0.6</v>
          </cell>
          <cell r="L55">
            <v>0.6</v>
          </cell>
          <cell r="M55">
            <v>0.6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69</v>
          </cell>
          <cell r="J58">
            <v>69</v>
          </cell>
          <cell r="K58">
            <v>69</v>
          </cell>
          <cell r="L58">
            <v>69</v>
          </cell>
          <cell r="M58">
            <v>69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85</v>
          </cell>
          <cell r="J59">
            <v>85</v>
          </cell>
          <cell r="K59">
            <v>85</v>
          </cell>
          <cell r="L59">
            <v>85</v>
          </cell>
          <cell r="M59">
            <v>85</v>
          </cell>
        </row>
        <row r="60"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53</v>
          </cell>
          <cell r="J61">
            <v>53</v>
          </cell>
          <cell r="K61">
            <v>53</v>
          </cell>
          <cell r="L61">
            <v>53</v>
          </cell>
          <cell r="M61">
            <v>53</v>
          </cell>
        </row>
        <row r="62">
          <cell r="F62">
            <v>-1</v>
          </cell>
          <cell r="G62">
            <v>-1</v>
          </cell>
          <cell r="H62">
            <v>-1</v>
          </cell>
          <cell r="I62">
            <v>-1</v>
          </cell>
          <cell r="J62">
            <v>-1</v>
          </cell>
          <cell r="K62">
            <v>-1</v>
          </cell>
          <cell r="L62">
            <v>-1</v>
          </cell>
          <cell r="M62">
            <v>-1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0.3</v>
          </cell>
          <cell r="J63">
            <v>0.3</v>
          </cell>
          <cell r="K63">
            <v>0.3</v>
          </cell>
          <cell r="L63">
            <v>0.3</v>
          </cell>
          <cell r="M63">
            <v>0.3</v>
          </cell>
        </row>
        <row r="65">
          <cell r="F65">
            <v>0.1</v>
          </cell>
          <cell r="G65">
            <v>0.1</v>
          </cell>
          <cell r="H65">
            <v>0.1</v>
          </cell>
          <cell r="I65">
            <v>0.1</v>
          </cell>
          <cell r="J65">
            <v>0.1</v>
          </cell>
          <cell r="K65">
            <v>0.1</v>
          </cell>
          <cell r="L65">
            <v>0.1</v>
          </cell>
          <cell r="M65">
            <v>0.1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1">
          <cell r="F91">
            <v>10.019</v>
          </cell>
          <cell r="G91">
            <v>9.4469999999999992</v>
          </cell>
          <cell r="H91">
            <v>8.8740000000000006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F97">
            <v>13.297000000000001</v>
          </cell>
          <cell r="G97">
            <v>33.79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F98">
            <v>1.0999999999999999E-2</v>
          </cell>
          <cell r="G98">
            <v>1.319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41.215000000000003</v>
          </cell>
          <cell r="K99">
            <v>0</v>
          </cell>
          <cell r="L99">
            <v>0</v>
          </cell>
          <cell r="M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2.0609999999999999</v>
          </cell>
          <cell r="K100">
            <v>2.0609999999999999</v>
          </cell>
          <cell r="L100">
            <v>2.0609999999999999</v>
          </cell>
          <cell r="M100">
            <v>2.0609999999999999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40.186</v>
          </cell>
          <cell r="K101">
            <v>38.125</v>
          </cell>
          <cell r="L101">
            <v>36.064</v>
          </cell>
          <cell r="M101">
            <v>34.003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F110">
            <v>3.919</v>
          </cell>
          <cell r="G110">
            <v>3.919</v>
          </cell>
          <cell r="H110">
            <v>3.919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F111">
            <v>68.564999999999998</v>
          </cell>
          <cell r="G111">
            <v>64.646000000000001</v>
          </cell>
          <cell r="H111">
            <v>60.728999999999999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F120">
            <v>0.96827999999999981</v>
          </cell>
          <cell r="G120">
            <v>0.96827999999999981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F121">
            <v>15.977</v>
          </cell>
          <cell r="G121">
            <v>15.007999999999999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</sheetData>
      <sheetData sheetId="5">
        <row r="10">
          <cell r="D10">
            <v>1.1000000000000001</v>
          </cell>
        </row>
        <row r="66">
          <cell r="F66">
            <v>7.4</v>
          </cell>
          <cell r="G66">
            <v>7.1</v>
          </cell>
          <cell r="H66">
            <v>6.9</v>
          </cell>
          <cell r="I66">
            <v>7.9</v>
          </cell>
          <cell r="J66">
            <v>8.3000000000000007</v>
          </cell>
          <cell r="K66">
            <v>8.5</v>
          </cell>
          <cell r="L66">
            <v>8.4</v>
          </cell>
        </row>
        <row r="68">
          <cell r="F68">
            <v>68</v>
          </cell>
          <cell r="G68">
            <v>69.16</v>
          </cell>
          <cell r="H68">
            <v>73.099999999999994</v>
          </cell>
          <cell r="I68">
            <v>77</v>
          </cell>
          <cell r="J68">
            <v>77.95</v>
          </cell>
          <cell r="K68">
            <v>70.67</v>
          </cell>
          <cell r="L68">
            <v>77.040000000000006</v>
          </cell>
        </row>
        <row r="69">
          <cell r="F69">
            <v>0.5</v>
          </cell>
          <cell r="G69">
            <v>0.5</v>
          </cell>
          <cell r="H69">
            <v>0.5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</row>
        <row r="89">
          <cell r="F89">
            <v>2</v>
          </cell>
          <cell r="G89">
            <v>2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0</v>
          </cell>
        </row>
        <row r="90">
          <cell r="F90">
            <v>52</v>
          </cell>
          <cell r="G90">
            <v>88</v>
          </cell>
          <cell r="H90">
            <v>116</v>
          </cell>
          <cell r="I90">
            <v>63</v>
          </cell>
          <cell r="J90">
            <v>60</v>
          </cell>
          <cell r="K90">
            <v>104</v>
          </cell>
          <cell r="L90">
            <v>100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</sheetData>
      <sheetData sheetId="6">
        <row r="12">
          <cell r="O12">
            <v>-0.43311718968500318</v>
          </cell>
        </row>
        <row r="14">
          <cell r="F14">
            <v>261.81688600000001</v>
          </cell>
          <cell r="G14">
            <v>292.91396867050065</v>
          </cell>
          <cell r="H14">
            <v>293.56548160019321</v>
          </cell>
          <cell r="I14">
            <v>270.19283203620506</v>
          </cell>
          <cell r="J14">
            <v>292.65591934504403</v>
          </cell>
          <cell r="K14">
            <v>326.27617665473349</v>
          </cell>
          <cell r="L14">
            <v>346.69563579952631</v>
          </cell>
          <cell r="M14">
            <v>346.39683311443741</v>
          </cell>
        </row>
      </sheetData>
      <sheetData sheetId="7">
        <row r="10">
          <cell r="F10">
            <v>0</v>
          </cell>
        </row>
      </sheetData>
      <sheetData sheetId="8">
        <row r="9">
          <cell r="N9">
            <v>3.3371973786666671</v>
          </cell>
        </row>
        <row r="83">
          <cell r="F83">
            <v>0.14237606028800001</v>
          </cell>
          <cell r="G83">
            <v>0.16253668749525033</v>
          </cell>
          <cell r="H83">
            <v>0.1624031722760966</v>
          </cell>
          <cell r="I83">
            <v>1.2915151709433972</v>
          </cell>
          <cell r="J83">
            <v>1.9742723427090458</v>
          </cell>
          <cell r="K83">
            <v>1.9565775572713022</v>
          </cell>
          <cell r="L83">
            <v>2.3789192073580567</v>
          </cell>
          <cell r="M83">
            <v>-3.4131221898699367</v>
          </cell>
        </row>
        <row r="107">
          <cell r="I107">
            <v>0.5</v>
          </cell>
          <cell r="J107">
            <v>0.55937500000000018</v>
          </cell>
          <cell r="K107">
            <v>0.10437500000000011</v>
          </cell>
          <cell r="L107">
            <v>0.50250000000000039</v>
          </cell>
          <cell r="M107">
            <v>-1</v>
          </cell>
        </row>
        <row r="151">
          <cell r="H151">
            <v>5.5308992420148931E-2</v>
          </cell>
          <cell r="I151">
            <v>3.7310481315315953E-2</v>
          </cell>
          <cell r="J151">
            <v>0</v>
          </cell>
          <cell r="K151">
            <v>0</v>
          </cell>
          <cell r="L151">
            <v>2.7457666044276213E-2</v>
          </cell>
          <cell r="M151">
            <v>0</v>
          </cell>
          <cell r="N151">
            <v>0</v>
          </cell>
          <cell r="O151">
            <v>0</v>
          </cell>
        </row>
      </sheetData>
      <sheetData sheetId="9">
        <row r="17">
          <cell r="F17">
            <v>0.58726169999999989</v>
          </cell>
        </row>
      </sheetData>
      <sheetData sheetId="10">
        <row r="18">
          <cell r="F18">
            <v>11.181499999999987</v>
          </cell>
        </row>
      </sheetData>
      <sheetData sheetId="11">
        <row r="12">
          <cell r="F12">
            <v>22.935234575999999</v>
          </cell>
        </row>
      </sheetData>
      <sheetData sheetId="12">
        <row r="16">
          <cell r="F16">
            <v>274.65985727600008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ver"/>
      <sheetName val="Version log"/>
      <sheetName val="Price Conversions"/>
      <sheetName val="TO PCFM Input Summary"/>
      <sheetName val="SO PCFM Input Summary"/>
      <sheetName val="TO PCDs"/>
      <sheetName val="TO pass through"/>
      <sheetName val="SO PCDs "/>
      <sheetName val="TO Re-openers"/>
      <sheetName val="SO Re-openers"/>
      <sheetName val="SO pass through "/>
      <sheetName val="Innovation"/>
      <sheetName val="TO Incentives"/>
      <sheetName val="SO CMS"/>
      <sheetName val="SOIRC"/>
      <sheetName val="R12 Excluded Revenue"/>
      <sheetName val="R2 Schematic"/>
      <sheetName val="R4 Licence Condition Values"/>
      <sheetName val="R5 Input page"/>
      <sheetName val="R6 TO Base revenue"/>
      <sheetName val="R10 TO Correction"/>
      <sheetName val="R11 TO MAR"/>
      <sheetName val="R13 Rec to Stat Ac"/>
      <sheetName val="R14 SO Base Revenue"/>
      <sheetName val="R15 SO Constraint Management"/>
      <sheetName val="R16 SO TSS"/>
      <sheetName val="R17 SO Legacy Permits"/>
      <sheetName val="R1 SO External Cost Incentives"/>
      <sheetName val="R19 SO Correction (SOK)"/>
      <sheetName val="R20 SO M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>
        <row r="9">
          <cell r="H9" t="str">
            <v>£m 18/19 prices</v>
          </cell>
          <cell r="J9">
            <v>0</v>
          </cell>
          <cell r="K9" t="str">
            <v>-</v>
          </cell>
          <cell r="L9" t="str">
            <v>-</v>
          </cell>
          <cell r="M9" t="str">
            <v>-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>
        <row r="6">
          <cell r="E6" t="str">
            <v>National Grid Gas Plc</v>
          </cell>
        </row>
        <row r="10">
          <cell r="D10">
            <v>1.1000000000000001</v>
          </cell>
          <cell r="E10">
            <v>1.1339999999999999</v>
          </cell>
          <cell r="F10">
            <v>1.167</v>
          </cell>
          <cell r="G10">
            <v>1.19</v>
          </cell>
          <cell r="H10">
            <v>1.202</v>
          </cell>
          <cell r="I10">
            <v>1.228</v>
          </cell>
          <cell r="J10">
            <v>1.274</v>
          </cell>
          <cell r="K10">
            <v>1.31</v>
          </cell>
          <cell r="L10">
            <v>1.3460000000000001</v>
          </cell>
          <cell r="M10">
            <v>1.3839999999999999</v>
          </cell>
        </row>
        <row r="25">
          <cell r="F25">
            <v>0</v>
          </cell>
          <cell r="G25">
            <v>7.7</v>
          </cell>
          <cell r="H25">
            <v>9.9</v>
          </cell>
          <cell r="I25">
            <v>10.5</v>
          </cell>
          <cell r="J25">
            <v>5.9</v>
          </cell>
          <cell r="K25">
            <v>-100.2</v>
          </cell>
          <cell r="L25">
            <v>-111.6</v>
          </cell>
        </row>
        <row r="30">
          <cell r="E30">
            <v>655.649</v>
          </cell>
        </row>
        <row r="31">
          <cell r="E31">
            <v>12.79</v>
          </cell>
        </row>
        <row r="32">
          <cell r="E32">
            <v>11.2</v>
          </cell>
        </row>
        <row r="33">
          <cell r="E33">
            <v>80.081999999999994</v>
          </cell>
        </row>
        <row r="34">
          <cell r="E34">
            <v>9.0410000000000004</v>
          </cell>
        </row>
        <row r="37">
          <cell r="E37">
            <v>692.75800000000004</v>
          </cell>
        </row>
        <row r="38">
          <cell r="E38">
            <v>691.995</v>
          </cell>
        </row>
        <row r="47">
          <cell r="E47">
            <v>1.0475000000000001</v>
          </cell>
          <cell r="F47">
            <v>1.04375</v>
          </cell>
          <cell r="G47">
            <v>1.0425</v>
          </cell>
          <cell r="H47">
            <v>1.0414375</v>
          </cell>
          <cell r="I47">
            <v>1.040375</v>
          </cell>
          <cell r="J47">
            <v>1.0393749999999999</v>
          </cell>
          <cell r="K47">
            <v>1.0374375</v>
          </cell>
          <cell r="L47">
            <v>1.0353749999999999</v>
          </cell>
          <cell r="M47">
            <v>1.0353749999999999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0.34</v>
          </cell>
          <cell r="J50">
            <v>0.35</v>
          </cell>
          <cell r="K50">
            <v>0.67</v>
          </cell>
        </row>
        <row r="78">
          <cell r="F78">
            <v>0</v>
          </cell>
          <cell r="G78">
            <v>-0.7</v>
          </cell>
          <cell r="H78">
            <v>-13.8</v>
          </cell>
          <cell r="I78">
            <v>1</v>
          </cell>
          <cell r="J78">
            <v>3</v>
          </cell>
          <cell r="K78">
            <v>-0.1</v>
          </cell>
          <cell r="L78">
            <v>28.8</v>
          </cell>
        </row>
        <row r="144">
          <cell r="F144">
            <v>2</v>
          </cell>
          <cell r="G144">
            <v>2</v>
          </cell>
          <cell r="H144">
            <v>2</v>
          </cell>
          <cell r="I144">
            <v>2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</row>
        <row r="145">
          <cell r="F145">
            <v>-3.5</v>
          </cell>
          <cell r="G145">
            <v>-3.5</v>
          </cell>
          <cell r="H145">
            <v>-3.5</v>
          </cell>
          <cell r="I145">
            <v>-3.5</v>
          </cell>
          <cell r="J145">
            <v>-3.5</v>
          </cell>
          <cell r="K145">
            <v>-3.5</v>
          </cell>
          <cell r="L145">
            <v>-3.5</v>
          </cell>
          <cell r="M145">
            <v>-3.5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</sheetData>
      <sheetData sheetId="19">
        <row r="11">
          <cell r="F11">
            <v>0</v>
          </cell>
          <cell r="G11">
            <v>9.0513613851745074</v>
          </cell>
          <cell r="H11">
            <v>12.147300000000001</v>
          </cell>
          <cell r="I11">
            <v>12.9465</v>
          </cell>
          <cell r="J11">
            <v>7.4988999999999999</v>
          </cell>
          <cell r="K11">
            <v>-131.6628</v>
          </cell>
          <cell r="L11">
            <v>-151.55279999999999</v>
          </cell>
          <cell r="M11">
            <v>0</v>
          </cell>
        </row>
        <row r="27">
          <cell r="E27">
            <v>1.1344000000000001</v>
          </cell>
          <cell r="F27">
            <v>1.163</v>
          </cell>
          <cell r="G27">
            <v>1.2050000000000001</v>
          </cell>
          <cell r="H27">
            <v>1.2270000000000001</v>
          </cell>
          <cell r="I27">
            <v>1.2330000000000001</v>
          </cell>
          <cell r="J27">
            <v>1.2709999999999999</v>
          </cell>
          <cell r="K27">
            <v>1.3140000000000001</v>
          </cell>
          <cell r="L27">
            <v>1.3580000000000001</v>
          </cell>
          <cell r="M27">
            <v>1.31</v>
          </cell>
        </row>
        <row r="36">
          <cell r="G36">
            <v>-0.18849677578879076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</row>
        <row r="67">
          <cell r="E67">
            <v>488.77216925246836</v>
          </cell>
          <cell r="F67" t="e">
            <v>#REF!</v>
          </cell>
          <cell r="G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</row>
      </sheetData>
      <sheetData sheetId="20">
        <row r="21">
          <cell r="F21">
            <v>0.78970500000003474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</row>
      </sheetData>
      <sheetData sheetId="21">
        <row r="15"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</sheetData>
      <sheetData sheetId="22" refreshError="1"/>
      <sheetData sheetId="23">
        <row r="12">
          <cell r="F12">
            <v>0</v>
          </cell>
          <cell r="G12">
            <v>-0.91918635676896554</v>
          </cell>
          <cell r="H12">
            <v>-16.896905262413071</v>
          </cell>
          <cell r="I12">
            <v>1.2458716188846775</v>
          </cell>
          <cell r="J12">
            <v>4.2074271642491148</v>
          </cell>
          <cell r="K12">
            <v>-0.13724573862184936</v>
          </cell>
          <cell r="L12">
            <v>39.121814499186705</v>
          </cell>
          <cell r="M12">
            <v>4.4876927115264294E-4</v>
          </cell>
        </row>
      </sheetData>
      <sheetData sheetId="24"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</sheetData>
      <sheetData sheetId="25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26">
        <row r="11">
          <cell r="F11">
            <v>9.0714697799999993</v>
          </cell>
        </row>
      </sheetData>
      <sheetData sheetId="27"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</sheetData>
      <sheetData sheetId="28">
        <row r="19">
          <cell r="F19">
            <v>0.93667499999997172</v>
          </cell>
          <cell r="H19">
            <v>-8.3389781289780291</v>
          </cell>
          <cell r="I19">
            <v>0.97038503684099675</v>
          </cell>
          <cell r="J19">
            <v>9.0204317474344045</v>
          </cell>
          <cell r="K19">
            <v>-0.28153706629644787</v>
          </cell>
          <cell r="L19">
            <v>5.0821812498588645</v>
          </cell>
          <cell r="M19">
            <v>-0.14743695076356858</v>
          </cell>
        </row>
      </sheetData>
      <sheetData sheetId="29">
        <row r="13">
          <cell r="F13">
            <v>8.1347947800000284</v>
          </cell>
          <cell r="G13">
            <v>-0.91918635676896554</v>
          </cell>
          <cell r="H13">
            <v>-8.557927133435042</v>
          </cell>
          <cell r="I13">
            <v>0.27548658204368071</v>
          </cell>
          <cell r="J13">
            <v>-4.8130045831852897</v>
          </cell>
          <cell r="K13">
            <v>0.14429132767459851</v>
          </cell>
          <cell r="L13">
            <v>34.039633249327842</v>
          </cell>
          <cell r="M13">
            <v>0.14788572003472122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15C0-7E19-478C-A5E8-D1F0CB3E9A1F}">
  <sheetPr>
    <tabColor rgb="FF000000"/>
    <pageSetUpPr autoPageBreaks="0"/>
  </sheetPr>
  <dimension ref="A1:CV54"/>
  <sheetViews>
    <sheetView tabSelected="1" zoomScale="70" zoomScaleNormal="70" workbookViewId="0">
      <pane ySplit="8" topLeftCell="A9" activePane="bottomLeft" state="frozen"/>
      <selection activeCell="AK35" sqref="AK35"/>
      <selection pane="bottomLeft" activeCell="AJ32" sqref="AJ32"/>
    </sheetView>
  </sheetViews>
  <sheetFormatPr defaultColWidth="0" defaultRowHeight="14.25"/>
  <cols>
    <col min="1" max="1" width="1.5703125" style="32" customWidth="1"/>
    <col min="2" max="2" width="2.28515625" style="32" customWidth="1"/>
    <col min="3" max="6" width="1.5703125" style="32" customWidth="1"/>
    <col min="7" max="7" width="5.28515625" style="32" bestFit="1" customWidth="1"/>
    <col min="8" max="8" width="16.7109375" style="32" bestFit="1" customWidth="1"/>
    <col min="9" max="9" width="23.28515625" style="32" customWidth="1"/>
    <col min="10" max="10" width="20.5703125" style="32" bestFit="1" customWidth="1"/>
    <col min="11" max="11" width="19.28515625" style="32" bestFit="1" customWidth="1"/>
    <col min="12" max="12" width="13.28515625" style="32" bestFit="1" customWidth="1"/>
    <col min="13" max="14" width="1.5703125" style="32" customWidth="1"/>
    <col min="15" max="15" width="35" style="32" customWidth="1"/>
    <col min="16" max="16" width="11.7109375" style="32" bestFit="1" customWidth="1"/>
    <col min="17" max="17" width="47.28515625" style="32" customWidth="1"/>
    <col min="18" max="34" width="0.5703125" style="32" customWidth="1"/>
    <col min="35" max="44" width="8.5703125" style="32" customWidth="1"/>
    <col min="45" max="46" width="12.7109375" style="32" customWidth="1"/>
    <col min="47" max="47" width="11.28515625" style="32" customWidth="1"/>
    <col min="48" max="49" width="11.7109375" style="32" customWidth="1"/>
    <col min="50" max="50" width="4.42578125" style="32" customWidth="1"/>
    <col min="51" max="51" width="14.7109375" style="32" bestFit="1" customWidth="1"/>
    <col min="52" max="52" width="12.5703125" style="32" customWidth="1"/>
    <col min="53" max="53" width="11.7109375" style="32" customWidth="1"/>
    <col min="54" max="54" width="14.5703125" style="32" customWidth="1"/>
    <col min="55" max="56" width="9.42578125" style="32" customWidth="1"/>
    <col min="57" max="57" width="21.5703125" style="32" bestFit="1" customWidth="1"/>
    <col min="58" max="58" width="12.28515625" style="32" customWidth="1"/>
    <col min="59" max="59" width="17.42578125" style="32" customWidth="1"/>
    <col min="60" max="69" width="1.28515625" style="32" hidden="1" customWidth="1"/>
    <col min="70" max="75" width="1.5703125" style="32" hidden="1" customWidth="1"/>
    <col min="76" max="93" width="19.28515625" style="32" hidden="1" customWidth="1"/>
    <col min="94" max="16384" width="14.42578125" style="32" hidden="1"/>
  </cols>
  <sheetData>
    <row r="1" spans="1:100" s="3" customFormat="1" ht="26.25">
      <c r="A1" s="1" t="s">
        <v>0</v>
      </c>
      <c r="B1" s="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CC1" s="2"/>
    </row>
    <row r="2" spans="1:100" s="3" customFormat="1" ht="26.25">
      <c r="A2" s="4" t="s">
        <v>1</v>
      </c>
      <c r="B2" s="2"/>
    </row>
    <row r="3" spans="1:100" s="3" customFormat="1" ht="26.25">
      <c r="A3" s="5">
        <f>[1]Cover!E15</f>
        <v>2022</v>
      </c>
      <c r="B3" s="5"/>
      <c r="C3" s="5"/>
      <c r="D3" s="5"/>
      <c r="E3" s="5"/>
      <c r="F3" s="5"/>
      <c r="G3" s="5"/>
    </row>
    <row r="4" spans="1:100" s="8" customFormat="1" ht="27" thickBot="1">
      <c r="A4" s="6" t="s">
        <v>2</v>
      </c>
      <c r="B4" s="7"/>
    </row>
    <row r="5" spans="1:100" s="17" customFormat="1" ht="15.75">
      <c r="A5" s="9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3"/>
      <c r="AV5" s="13"/>
      <c r="AW5" s="13"/>
      <c r="AX5" s="13"/>
      <c r="AY5" s="14" t="s">
        <v>3</v>
      </c>
      <c r="AZ5" s="13"/>
      <c r="BA5" s="13"/>
      <c r="BB5" s="12"/>
      <c r="BC5" s="12"/>
      <c r="BD5" s="12"/>
      <c r="BE5" s="12"/>
      <c r="BF5" s="12"/>
      <c r="BG5" s="12"/>
      <c r="BH5" s="12"/>
      <c r="BI5" s="15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100" s="18" customFormat="1" ht="18">
      <c r="B6" s="19" t="s">
        <v>4</v>
      </c>
    </row>
    <row r="7" spans="1:100" s="20" customFormat="1">
      <c r="AO7" s="21"/>
      <c r="AP7" s="21"/>
      <c r="AQ7" s="21"/>
      <c r="AR7" s="21"/>
      <c r="AS7" s="21"/>
      <c r="AT7" s="21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3"/>
      <c r="BS7" s="23"/>
      <c r="BT7" s="23"/>
      <c r="BU7" s="23"/>
      <c r="BV7" s="23"/>
      <c r="BW7" s="23"/>
      <c r="BX7" s="23"/>
      <c r="BY7" s="24"/>
      <c r="BZ7" s="24"/>
      <c r="CA7" s="24"/>
      <c r="CC7" s="25"/>
      <c r="CD7" s="24"/>
      <c r="CE7" s="23"/>
      <c r="CF7" s="23"/>
      <c r="CG7" s="23"/>
      <c r="CH7" s="23"/>
      <c r="CI7" s="23"/>
      <c r="CJ7" s="23"/>
      <c r="CK7" s="23"/>
      <c r="CL7" s="23"/>
      <c r="CM7" s="24"/>
      <c r="CN7" s="24"/>
      <c r="CO7" s="24"/>
      <c r="CP7" s="24"/>
      <c r="CQ7" s="24"/>
      <c r="CR7" s="24"/>
      <c r="CS7" s="24"/>
      <c r="CT7" s="24"/>
      <c r="CU7" s="24"/>
      <c r="CV7" s="23"/>
    </row>
    <row r="8" spans="1:100" s="17" customFormat="1" ht="26.25">
      <c r="A8" s="9"/>
      <c r="B8" s="10"/>
      <c r="C8" s="10"/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/>
      <c r="N8" s="11"/>
      <c r="O8" s="11" t="s">
        <v>11</v>
      </c>
      <c r="P8" s="11" t="s">
        <v>12</v>
      </c>
      <c r="Q8" s="11" t="s">
        <v>13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26">
        <v>1</v>
      </c>
      <c r="AJ8" s="26">
        <v>2</v>
      </c>
      <c r="AK8" s="26">
        <v>3</v>
      </c>
      <c r="AL8" s="26">
        <v>4</v>
      </c>
      <c r="AM8" s="26">
        <v>5</v>
      </c>
      <c r="AN8" s="26">
        <v>6</v>
      </c>
      <c r="AO8" s="27">
        <v>7</v>
      </c>
      <c r="AP8" s="27">
        <v>8</v>
      </c>
      <c r="AQ8" s="27">
        <v>9</v>
      </c>
      <c r="AR8" s="27">
        <v>10</v>
      </c>
      <c r="AS8" s="27" t="s">
        <v>14</v>
      </c>
      <c r="AT8" s="12" t="s">
        <v>15</v>
      </c>
      <c r="AU8" s="28" t="s">
        <v>16</v>
      </c>
      <c r="AV8" s="28" t="s">
        <v>17</v>
      </c>
      <c r="AW8" s="28" t="s">
        <v>18</v>
      </c>
      <c r="AX8" s="13"/>
      <c r="AY8" s="29" t="s">
        <v>19</v>
      </c>
      <c r="AZ8" s="30" t="s">
        <v>20</v>
      </c>
      <c r="BA8" s="29" t="s">
        <v>21</v>
      </c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10" spans="1:100" s="31" customFormat="1" ht="13.9" customHeight="1">
      <c r="A10" s="31" t="s">
        <v>22</v>
      </c>
    </row>
    <row r="11" spans="1:100" s="31" customFormat="1" ht="13.9" customHeight="1"/>
    <row r="12" spans="1:100" s="18" customFormat="1" ht="18">
      <c r="B12" s="19" t="s">
        <v>23</v>
      </c>
    </row>
    <row r="13" spans="1:100" ht="15">
      <c r="B13" s="33"/>
    </row>
    <row r="14" spans="1:100" ht="15">
      <c r="A14" s="20"/>
      <c r="B14" s="20"/>
      <c r="C14" s="34" t="s">
        <v>24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100" ht="13.15" customHeight="1">
      <c r="A15" s="21"/>
      <c r="B15" s="36"/>
      <c r="C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21"/>
      <c r="AP15" s="37"/>
      <c r="AQ15" s="21"/>
      <c r="AR15" s="21"/>
      <c r="AS15" s="21"/>
      <c r="AT15" s="21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21"/>
      <c r="BS15" s="21"/>
      <c r="BT15" s="21"/>
      <c r="BU15" s="21"/>
      <c r="BV15" s="21"/>
      <c r="BW15" s="38"/>
      <c r="BX15" s="38"/>
      <c r="BY15" s="38"/>
      <c r="BZ15" s="38"/>
      <c r="CA15" s="38"/>
      <c r="CB15" s="38"/>
      <c r="CC15" s="21"/>
      <c r="CD15" s="21"/>
      <c r="CE15" s="21"/>
      <c r="CF15" s="21"/>
      <c r="CG15" s="21"/>
      <c r="CH15" s="21"/>
      <c r="CI15" s="21"/>
      <c r="CJ15" s="21"/>
      <c r="CK15" s="38"/>
      <c r="CL15" s="38"/>
      <c r="CM15" s="38"/>
      <c r="CN15" s="38"/>
      <c r="CO15" s="38"/>
    </row>
    <row r="16" spans="1:100" ht="15.75">
      <c r="A16" s="21"/>
      <c r="B16" s="36"/>
      <c r="C16" s="36"/>
      <c r="I16" s="32" t="s">
        <v>4</v>
      </c>
      <c r="J16" s="32" t="s">
        <v>25</v>
      </c>
      <c r="O16" s="32" t="s">
        <v>26</v>
      </c>
      <c r="P16" s="39"/>
      <c r="Q16" s="40" t="s">
        <v>27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>
        <f>[2]FULL!$I$152</f>
        <v>84</v>
      </c>
      <c r="AJ16" s="41">
        <f>[2]FULL!$J$152</f>
        <v>44</v>
      </c>
      <c r="AK16" s="41">
        <f>[2]FULL!$K$152</f>
        <v>49</v>
      </c>
      <c r="AL16" s="41">
        <f>[2]FULL!$L$152</f>
        <v>52</v>
      </c>
      <c r="AM16" s="41">
        <f>[2]FULL!$M$152</f>
        <v>110</v>
      </c>
      <c r="AN16" s="41">
        <f>[2]FULL!$N$152</f>
        <v>106</v>
      </c>
      <c r="AO16" s="41">
        <f>[2]FULL!$O$152</f>
        <v>189</v>
      </c>
      <c r="AP16" s="41">
        <f>[2]FULL!$P$152</f>
        <v>522</v>
      </c>
      <c r="AQ16" s="41">
        <f>[2]FULL!$Q$152</f>
        <v>715</v>
      </c>
      <c r="AR16" s="41">
        <f>[2]FULL!$R$152</f>
        <v>2640</v>
      </c>
      <c r="AS16" s="42">
        <f>SUM(AI16:AR16)</f>
        <v>4511</v>
      </c>
      <c r="AT16" s="41">
        <f>[2]FULL!$U$152</f>
        <v>56</v>
      </c>
      <c r="AU16" s="43">
        <f>(AI16*1+AJ16*2+AK16*3+AL16*4+AM16*5+AN16*6+AO16*7+AP16*8+AQ16*9+AR16*10)/(SUM(AI16:AR16))</f>
        <v>8.8776324540013309</v>
      </c>
      <c r="AV16" s="44">
        <f>AU16+BA16</f>
        <v>8.9345554541989038</v>
      </c>
      <c r="AW16" s="44">
        <f>AU16-BA16</f>
        <v>8.820709453803758</v>
      </c>
      <c r="AX16" s="13"/>
      <c r="AY16" s="45">
        <f>((1-AU16)^2)*AI16+((2-AU16))^2*AJ16+((3-AU16))^2*AK16+((4-AU16)^2)*AL16+((5-AU16)^2)*AM16+((6-AU16)^2)*AN16+((7-AU16))^2*AO16+((8-AU16))^2*AP16+((9-AU16)^2)*AQ16+((10-AU16)^2)*AR16</f>
        <v>17160.453114608736</v>
      </c>
      <c r="AZ16" s="45">
        <f>SQRT((AY16)/(AS16-1))</f>
        <v>1.9506354138207387</v>
      </c>
      <c r="BA16" s="45">
        <f>CONFIDENCE(0.05,AZ16,AS16)</f>
        <v>5.6923000197572918E-2</v>
      </c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21"/>
      <c r="BS16" s="21"/>
      <c r="BT16" s="21"/>
      <c r="BU16" s="21"/>
      <c r="BV16" s="21"/>
      <c r="BW16" s="38"/>
      <c r="BX16" s="38"/>
      <c r="BY16" s="38"/>
      <c r="BZ16" s="38"/>
      <c r="CA16" s="38"/>
      <c r="CB16" s="38"/>
      <c r="CC16" s="21"/>
      <c r="CD16" s="21"/>
      <c r="CE16" s="21"/>
      <c r="CF16" s="21"/>
      <c r="CG16" s="21"/>
      <c r="CH16" s="21"/>
      <c r="CI16" s="21"/>
      <c r="CJ16" s="21"/>
      <c r="CK16" s="38"/>
      <c r="CL16" s="38"/>
      <c r="CM16" s="38"/>
      <c r="CN16" s="38"/>
      <c r="CO16" s="38"/>
    </row>
    <row r="17" spans="1:100" s="23" customFormat="1">
      <c r="A17" s="20"/>
      <c r="B17" s="25"/>
      <c r="C17" s="25"/>
      <c r="I17" s="23" t="s">
        <v>4</v>
      </c>
      <c r="J17" s="23" t="s">
        <v>25</v>
      </c>
      <c r="O17" s="32" t="s">
        <v>26</v>
      </c>
      <c r="P17" s="39"/>
      <c r="Q17" s="40" t="s">
        <v>28</v>
      </c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>
        <f>[2]FULL!$I$167</f>
        <v>106</v>
      </c>
      <c r="AJ17" s="41">
        <f>[2]FULL!$J$167</f>
        <v>34</v>
      </c>
      <c r="AK17" s="41">
        <f>[2]FULL!$K$167</f>
        <v>62</v>
      </c>
      <c r="AL17" s="41">
        <f>[2]FULL!$L$167</f>
        <v>53</v>
      </c>
      <c r="AM17" s="41">
        <f>[2]FULL!$M$167</f>
        <v>104</v>
      </c>
      <c r="AN17" s="41">
        <f>[2]FULL!$N$167</f>
        <v>96</v>
      </c>
      <c r="AO17" s="41">
        <f>[2]FULL!$O$167</f>
        <v>166</v>
      </c>
      <c r="AP17" s="41">
        <f>[2]FULL!$P$167</f>
        <v>429</v>
      </c>
      <c r="AQ17" s="41">
        <f>[2]FULL!$Q$167</f>
        <v>653</v>
      </c>
      <c r="AR17" s="41">
        <f>[2]FULL!$R$167</f>
        <v>2816</v>
      </c>
      <c r="AS17" s="42">
        <f t="shared" ref="AS17:AS23" si="0">SUM(AI17:AR17)</f>
        <v>4519</v>
      </c>
      <c r="AT17" s="41">
        <f>[2]FULL!$U$167</f>
        <v>48</v>
      </c>
      <c r="AU17" s="43">
        <f>(AI17*1+AJ17*2+AK17*3+AL17*4+AM17*5+AN17*6+AO17*7+AP17*8+AQ17*9+AR17*10)/(SUM(AI17:AR17))</f>
        <v>8.9176809028546131</v>
      </c>
      <c r="AV17" s="44">
        <f>AU17+BA17</f>
        <v>8.9765409401713434</v>
      </c>
      <c r="AW17" s="44">
        <f>AU17-BA17</f>
        <v>8.8588208655378828</v>
      </c>
      <c r="AX17" s="13"/>
      <c r="AY17" s="45">
        <f>((1-AU17)^2)*AI17+((2-AU17))^2*AJ17+((3-AU17))^2*AK17+((4-AU17)^2)*AL17+((5-AU17)^2)*AM17+((6-AU17)^2)*AN17+((7-AU17))^2*AO17+((8-AU17))^2*AP17+((9-AU17)^2)*AQ17+((10-AU17)^2)*AR17</f>
        <v>18413.377295861916</v>
      </c>
      <c r="AZ17" s="45">
        <f>SQRT((AY17)/(AS17-1))</f>
        <v>2.0188014721035792</v>
      </c>
      <c r="BA17" s="45">
        <f>CONFIDENCE(0.05,AZ17,AS17)</f>
        <v>5.8860037316730458E-2</v>
      </c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Y17" s="24"/>
      <c r="BZ17" s="24"/>
      <c r="CA17" s="24"/>
      <c r="CC17" s="25"/>
      <c r="CD17" s="24"/>
      <c r="CM17" s="24"/>
      <c r="CN17" s="24"/>
      <c r="CO17" s="24"/>
      <c r="CP17" s="24"/>
      <c r="CQ17" s="24"/>
      <c r="CR17" s="24"/>
      <c r="CS17" s="24"/>
      <c r="CT17" s="24"/>
      <c r="CU17" s="24"/>
    </row>
    <row r="18" spans="1:100" s="23" customFormat="1">
      <c r="A18" s="20"/>
      <c r="B18" s="20"/>
      <c r="C18" s="20"/>
      <c r="I18" s="23" t="s">
        <v>4</v>
      </c>
      <c r="J18" s="23" t="s">
        <v>25</v>
      </c>
      <c r="O18" s="32" t="s">
        <v>26</v>
      </c>
      <c r="P18" s="39"/>
      <c r="Q18" s="40" t="s">
        <v>29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1">
        <f>[2]FULL!$I$197</f>
        <v>101</v>
      </c>
      <c r="AJ18" s="41">
        <f>[2]FULL!$J$197</f>
        <v>36</v>
      </c>
      <c r="AK18" s="41">
        <f>[2]FULL!$K$197</f>
        <v>43</v>
      </c>
      <c r="AL18" s="41">
        <f>[2]FULL!$L$197</f>
        <v>39</v>
      </c>
      <c r="AM18" s="41">
        <f>[2]FULL!$M$197</f>
        <v>88</v>
      </c>
      <c r="AN18" s="41">
        <f>[2]FULL!$N$197</f>
        <v>67</v>
      </c>
      <c r="AO18" s="41">
        <f>[2]FULL!$O$197</f>
        <v>151</v>
      </c>
      <c r="AP18" s="41">
        <f>[2]FULL!$P$197</f>
        <v>371</v>
      </c>
      <c r="AQ18" s="41">
        <f>[2]FULL!$Q$197</f>
        <v>601</v>
      </c>
      <c r="AR18" s="41">
        <f>[2]FULL!$R$197</f>
        <v>2943</v>
      </c>
      <c r="AS18" s="42">
        <f t="shared" si="0"/>
        <v>4440</v>
      </c>
      <c r="AT18" s="41">
        <f>[2]FULL!$U$197</f>
        <v>127</v>
      </c>
      <c r="AU18" s="43">
        <f t="shared" ref="AU18:AU22" si="1">(AI18*1+AJ18*2+AK18*3+AL18*4+AM18*5+AN18*6+AO18*7+AP18*8+AQ18*9+AR18*10)/(SUM(AI18:AR18))</f>
        <v>9.0459459459459453</v>
      </c>
      <c r="AV18" s="44">
        <f t="shared" ref="AV18:AV23" si="2">AU18+BA18</f>
        <v>9.1029479337658028</v>
      </c>
      <c r="AW18" s="44">
        <f t="shared" ref="AW18:AW23" si="3">AU18-BA18</f>
        <v>8.9889439581260877</v>
      </c>
      <c r="AX18" s="13"/>
      <c r="AY18" s="45">
        <f t="shared" ref="AY18:AY23" si="4">((1-AU18)^2)*AI18+((2-AU18))^2*AJ18+((3-AU18))^2*AK18+((4-AU18)^2)*AL18+((5-AU18)^2)*AM18+((6-AU18)^2)*AN18+((7-AU18))^2*AO18+((8-AU18))^2*AP18+((9-AU18)^2)*AQ18+((10-AU18)^2)*AR18</f>
        <v>16670.627027027025</v>
      </c>
      <c r="AZ18" s="45">
        <f t="shared" ref="AZ18:AZ23" si="5">SQRT((AY18)/(AS18-1))</f>
        <v>1.9379090686200746</v>
      </c>
      <c r="BA18" s="45">
        <f t="shared" ref="BA18:BA23" si="6">CONFIDENCE(0.05,AZ18,AS18)</f>
        <v>5.7001987819856839E-2</v>
      </c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Y18" s="24"/>
      <c r="BZ18" s="24"/>
      <c r="CA18" s="24"/>
      <c r="CC18" s="25"/>
      <c r="CD18" s="24"/>
      <c r="CM18" s="24"/>
      <c r="CN18" s="24"/>
      <c r="CO18" s="24"/>
      <c r="CP18" s="24"/>
      <c r="CQ18" s="24"/>
      <c r="CR18" s="24"/>
      <c r="CS18" s="24"/>
      <c r="CT18" s="24"/>
      <c r="CU18" s="24"/>
    </row>
    <row r="19" spans="1:100" s="23" customFormat="1">
      <c r="A19" s="20"/>
      <c r="B19" s="20"/>
      <c r="C19" s="20"/>
      <c r="I19" s="23" t="s">
        <v>4</v>
      </c>
      <c r="J19" s="23" t="s">
        <v>25</v>
      </c>
      <c r="O19" s="32" t="s">
        <v>26</v>
      </c>
      <c r="P19" s="39"/>
      <c r="Q19" s="40" t="s">
        <v>30</v>
      </c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1">
        <f>[2]FULL!$I$227</f>
        <v>80</v>
      </c>
      <c r="AJ19" s="41">
        <f>[2]FULL!$J$227</f>
        <v>31</v>
      </c>
      <c r="AK19" s="41">
        <f>[2]FULL!$K$227</f>
        <v>42</v>
      </c>
      <c r="AL19" s="41">
        <f>[2]FULL!$L$227</f>
        <v>43</v>
      </c>
      <c r="AM19" s="41">
        <f>[2]FULL!$M$227</f>
        <v>65</v>
      </c>
      <c r="AN19" s="41">
        <f>[2]FULL!$N$227</f>
        <v>71</v>
      </c>
      <c r="AO19" s="41">
        <f>[2]FULL!$O$227</f>
        <v>123</v>
      </c>
      <c r="AP19" s="41">
        <f>[2]FULL!$P$227</f>
        <v>306</v>
      </c>
      <c r="AQ19" s="41">
        <f>[2]FULL!$Q$227</f>
        <v>566</v>
      </c>
      <c r="AR19" s="41">
        <f>[2]FULL!$R$227</f>
        <v>3164</v>
      </c>
      <c r="AS19" s="42">
        <f t="shared" si="0"/>
        <v>4491</v>
      </c>
      <c r="AT19" s="41">
        <f>[2]FULL!$U$227</f>
        <v>76</v>
      </c>
      <c r="AU19" s="43">
        <f t="shared" si="1"/>
        <v>9.1814740592295703</v>
      </c>
      <c r="AV19" s="44">
        <f t="shared" si="2"/>
        <v>9.2344274775947479</v>
      </c>
      <c r="AW19" s="44">
        <f t="shared" si="3"/>
        <v>9.1285206408643926</v>
      </c>
      <c r="AX19" s="13"/>
      <c r="AY19" s="45">
        <f t="shared" si="4"/>
        <v>14719.098641727898</v>
      </c>
      <c r="AZ19" s="45">
        <f t="shared" si="5"/>
        <v>1.8105788269448042</v>
      </c>
      <c r="BA19" s="45">
        <f t="shared" si="6"/>
        <v>5.2953418365178417E-2</v>
      </c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Y19" s="24"/>
      <c r="BZ19" s="24"/>
      <c r="CA19" s="24"/>
      <c r="CC19" s="25"/>
      <c r="CD19" s="24"/>
      <c r="CM19" s="24"/>
      <c r="CN19" s="24"/>
      <c r="CO19" s="24"/>
      <c r="CP19" s="24"/>
      <c r="CQ19" s="24"/>
      <c r="CR19" s="24"/>
      <c r="CS19" s="24"/>
      <c r="CT19" s="24"/>
      <c r="CU19" s="24"/>
    </row>
    <row r="20" spans="1:100" s="23" customFormat="1">
      <c r="A20" s="20"/>
      <c r="B20" s="20"/>
      <c r="C20" s="20"/>
      <c r="I20" s="23" t="s">
        <v>4</v>
      </c>
      <c r="J20" s="23" t="s">
        <v>25</v>
      </c>
      <c r="O20" s="32" t="s">
        <v>26</v>
      </c>
      <c r="P20" s="39"/>
      <c r="Q20" s="40" t="s">
        <v>31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1">
        <f>[2]FULL!$I$242</f>
        <v>113</v>
      </c>
      <c r="AJ20" s="41">
        <f>[2]FULL!$J$242</f>
        <v>50</v>
      </c>
      <c r="AK20" s="41">
        <f>[2]FULL!$K$242</f>
        <v>51</v>
      </c>
      <c r="AL20" s="41">
        <f>[2]FULL!$L$242</f>
        <v>62</v>
      </c>
      <c r="AM20" s="41">
        <f>[2]FULL!$M$242</f>
        <v>101</v>
      </c>
      <c r="AN20" s="41">
        <f>[2]FULL!$N$242</f>
        <v>103</v>
      </c>
      <c r="AO20" s="41">
        <f>[2]FULL!$O$242</f>
        <v>194</v>
      </c>
      <c r="AP20" s="41">
        <f>[2]FULL!$P$242</f>
        <v>458</v>
      </c>
      <c r="AQ20" s="41">
        <f>[2]FULL!$Q$242</f>
        <v>617</v>
      </c>
      <c r="AR20" s="41">
        <f>[2]FULL!$R$242</f>
        <v>2605</v>
      </c>
      <c r="AS20" s="42">
        <f t="shared" si="0"/>
        <v>4354</v>
      </c>
      <c r="AT20" s="41">
        <f>[2]FULL!$U$242</f>
        <v>213</v>
      </c>
      <c r="AU20" s="43">
        <f t="shared" si="1"/>
        <v>8.8107487367937534</v>
      </c>
      <c r="AV20" s="44">
        <f t="shared" si="2"/>
        <v>8.8732834731526005</v>
      </c>
      <c r="AW20" s="44">
        <f t="shared" si="3"/>
        <v>8.7482140004349063</v>
      </c>
      <c r="AX20" s="13"/>
      <c r="AY20" s="45">
        <f t="shared" si="4"/>
        <v>19294.056959118054</v>
      </c>
      <c r="AZ20" s="45">
        <f t="shared" si="5"/>
        <v>2.1053167443096172</v>
      </c>
      <c r="BA20" s="45">
        <f t="shared" si="6"/>
        <v>6.2534736358847848E-2</v>
      </c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Y20" s="24"/>
      <c r="BZ20" s="24"/>
      <c r="CA20" s="24"/>
      <c r="CC20" s="25"/>
      <c r="CD20" s="24"/>
      <c r="CM20" s="24"/>
      <c r="CN20" s="24"/>
      <c r="CO20" s="24"/>
      <c r="CP20" s="24"/>
      <c r="CQ20" s="24"/>
      <c r="CR20" s="24"/>
      <c r="CS20" s="24"/>
      <c r="CT20" s="24"/>
      <c r="CU20" s="24"/>
    </row>
    <row r="21" spans="1:100" s="23" customFormat="1">
      <c r="A21" s="20"/>
      <c r="B21" s="20"/>
      <c r="C21" s="20"/>
      <c r="I21" s="23" t="s">
        <v>4</v>
      </c>
      <c r="J21" s="23" t="s">
        <v>25</v>
      </c>
      <c r="O21" s="32" t="s">
        <v>26</v>
      </c>
      <c r="P21" s="39"/>
      <c r="Q21" s="40" t="s">
        <v>32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>
        <f>[2]FULL!$I$257</f>
        <v>225</v>
      </c>
      <c r="AJ21" s="41">
        <f>[2]FULL!$J$257</f>
        <v>68</v>
      </c>
      <c r="AK21" s="41">
        <f>[2]FULL!$K$257</f>
        <v>93</v>
      </c>
      <c r="AL21" s="41">
        <f>[2]FULL!$L$257</f>
        <v>93</v>
      </c>
      <c r="AM21" s="41">
        <f>[2]FULL!$M$257</f>
        <v>182</v>
      </c>
      <c r="AN21" s="41">
        <f>[2]FULL!$N$257</f>
        <v>152</v>
      </c>
      <c r="AO21" s="41">
        <f>[2]FULL!$O$257</f>
        <v>310</v>
      </c>
      <c r="AP21" s="41">
        <f>[2]FULL!$P$257</f>
        <v>658</v>
      </c>
      <c r="AQ21" s="41">
        <f>[2]FULL!$Q$257</f>
        <v>648</v>
      </c>
      <c r="AR21" s="41">
        <f>[2]FULL!$R$257</f>
        <v>1898</v>
      </c>
      <c r="AS21" s="42">
        <f t="shared" si="0"/>
        <v>4327</v>
      </c>
      <c r="AT21" s="41">
        <f>[2]FULL!$U$257</f>
        <v>240</v>
      </c>
      <c r="AU21" s="43">
        <f t="shared" si="1"/>
        <v>8.1072336491795696</v>
      </c>
      <c r="AV21" s="44">
        <f t="shared" si="2"/>
        <v>8.1830809822877555</v>
      </c>
      <c r="AW21" s="44">
        <f t="shared" si="3"/>
        <v>8.0313863160713836</v>
      </c>
      <c r="AX21" s="13"/>
      <c r="AY21" s="45">
        <f t="shared" si="4"/>
        <v>28032.243586780685</v>
      </c>
      <c r="AZ21" s="45">
        <f t="shared" si="5"/>
        <v>2.5455736780968783</v>
      </c>
      <c r="BA21" s="45">
        <f t="shared" si="6"/>
        <v>7.5847333108186296E-2</v>
      </c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Y21" s="24"/>
      <c r="BZ21" s="24"/>
      <c r="CA21" s="24"/>
      <c r="CC21" s="25"/>
      <c r="CD21" s="24"/>
      <c r="CM21" s="24"/>
      <c r="CN21" s="24"/>
      <c r="CO21" s="24"/>
      <c r="CP21" s="24"/>
      <c r="CQ21" s="24"/>
      <c r="CR21" s="24"/>
      <c r="CS21" s="24"/>
      <c r="CT21" s="24"/>
      <c r="CU21" s="24"/>
    </row>
    <row r="22" spans="1:100" s="23" customFormat="1">
      <c r="A22" s="20"/>
      <c r="B22" s="20"/>
      <c r="C22" s="20"/>
      <c r="I22" s="23" t="s">
        <v>4</v>
      </c>
      <c r="J22" s="23" t="s">
        <v>25</v>
      </c>
      <c r="O22" s="32" t="s">
        <v>26</v>
      </c>
      <c r="P22" s="39"/>
      <c r="Q22" s="40" t="s">
        <v>33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>
        <f>[2]FULL!$I$272</f>
        <v>64</v>
      </c>
      <c r="AJ22" s="41">
        <f>[2]FULL!$J$272</f>
        <v>27</v>
      </c>
      <c r="AK22" s="41">
        <f>[2]FULL!$K$272</f>
        <v>31</v>
      </c>
      <c r="AL22" s="41">
        <f>[2]FULL!$L$272</f>
        <v>47</v>
      </c>
      <c r="AM22" s="41">
        <f>[2]FULL!$M$272</f>
        <v>101</v>
      </c>
      <c r="AN22" s="41">
        <f>[2]FULL!$N$272</f>
        <v>74</v>
      </c>
      <c r="AO22" s="41">
        <f>[2]FULL!$O$272</f>
        <v>153</v>
      </c>
      <c r="AP22" s="41">
        <f>[2]FULL!$P$272</f>
        <v>395</v>
      </c>
      <c r="AQ22" s="41">
        <f>[2]FULL!$Q$272</f>
        <v>618</v>
      </c>
      <c r="AR22" s="41">
        <f>[2]FULL!$R$272</f>
        <v>2835</v>
      </c>
      <c r="AS22" s="42">
        <f t="shared" si="0"/>
        <v>4345</v>
      </c>
      <c r="AT22" s="41">
        <f>[2]FULL!$U$272</f>
        <v>222</v>
      </c>
      <c r="AU22" s="43">
        <f t="shared" si="1"/>
        <v>9.0888377445339472</v>
      </c>
      <c r="AV22" s="44">
        <f t="shared" si="2"/>
        <v>9.1418337639706468</v>
      </c>
      <c r="AW22" s="44">
        <f t="shared" si="3"/>
        <v>9.0358417250972476</v>
      </c>
      <c r="AX22" s="13"/>
      <c r="AY22" s="45">
        <f t="shared" si="4"/>
        <v>13799.708630609897</v>
      </c>
      <c r="AZ22" s="45">
        <f t="shared" si="5"/>
        <v>1.7823379326395057</v>
      </c>
      <c r="BA22" s="45">
        <f t="shared" si="6"/>
        <v>5.2996019436699938E-2</v>
      </c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Y22" s="24"/>
      <c r="BZ22" s="24"/>
      <c r="CA22" s="24"/>
      <c r="CC22" s="25"/>
      <c r="CD22" s="24"/>
      <c r="CM22" s="24"/>
      <c r="CN22" s="24"/>
      <c r="CO22" s="24"/>
      <c r="CP22" s="24"/>
      <c r="CQ22" s="24"/>
      <c r="CR22" s="24"/>
      <c r="CS22" s="24"/>
      <c r="CT22" s="24"/>
      <c r="CU22" s="24"/>
    </row>
    <row r="23" spans="1:100" s="23" customFormat="1">
      <c r="A23" s="20"/>
      <c r="B23" s="20"/>
      <c r="C23" s="20"/>
      <c r="I23" s="23" t="s">
        <v>4</v>
      </c>
      <c r="J23" s="23" t="s">
        <v>25</v>
      </c>
      <c r="O23" s="32" t="s">
        <v>26</v>
      </c>
      <c r="P23" s="39"/>
      <c r="Q23" s="40" t="s">
        <v>34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1">
        <f>[2]FULL!$I$287</f>
        <v>83</v>
      </c>
      <c r="AJ23" s="41">
        <f>[2]FULL!$J$287</f>
        <v>39</v>
      </c>
      <c r="AK23" s="41">
        <f>[2]FULL!$K$287</f>
        <v>35</v>
      </c>
      <c r="AL23" s="41">
        <f>[2]FULL!$L$287</f>
        <v>49</v>
      </c>
      <c r="AM23" s="41">
        <f>[2]FULL!$M$287</f>
        <v>130</v>
      </c>
      <c r="AN23" s="41">
        <f>[2]FULL!$N$287</f>
        <v>91</v>
      </c>
      <c r="AO23" s="41">
        <f>[2]FULL!$O$287</f>
        <v>158</v>
      </c>
      <c r="AP23" s="41">
        <f>[2]FULL!$P$287</f>
        <v>426</v>
      </c>
      <c r="AQ23" s="41">
        <f>[2]FULL!$Q$287</f>
        <v>641</v>
      </c>
      <c r="AR23" s="41">
        <f>[2]FULL!$R$287</f>
        <v>2596</v>
      </c>
      <c r="AS23" s="42">
        <f t="shared" si="0"/>
        <v>4248</v>
      </c>
      <c r="AT23" s="41">
        <f>[2]FULL!$U$287</f>
        <v>319</v>
      </c>
      <c r="AU23" s="43">
        <f t="shared" ref="AU23" si="7">(AI23*1+AJ23*2+AK23*3+AL23*4+AM23*5+AN23*6+AO23*7+AP23*8+AQ23*9+AR23*10)/(SUM(AI23:AR23))</f>
        <v>8.9220809792843685</v>
      </c>
      <c r="AV23" s="44">
        <f t="shared" si="2"/>
        <v>8.980876419415635</v>
      </c>
      <c r="AW23" s="44">
        <f t="shared" si="3"/>
        <v>8.863285539153102</v>
      </c>
      <c r="AX23" s="13"/>
      <c r="AY23" s="45">
        <f t="shared" si="4"/>
        <v>16235.208804143127</v>
      </c>
      <c r="AZ23" s="45">
        <f t="shared" si="5"/>
        <v>1.9551847842122612</v>
      </c>
      <c r="BA23" s="45">
        <f t="shared" si="6"/>
        <v>5.8795440131267057E-2</v>
      </c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Y23" s="24"/>
      <c r="BZ23" s="24"/>
      <c r="CA23" s="24"/>
      <c r="CC23" s="25"/>
      <c r="CD23" s="24"/>
      <c r="CM23" s="24"/>
      <c r="CN23" s="24"/>
      <c r="CO23" s="24"/>
      <c r="CP23" s="24"/>
      <c r="CQ23" s="24"/>
      <c r="CR23" s="24"/>
      <c r="CS23" s="24"/>
      <c r="CT23" s="24"/>
      <c r="CU23" s="24"/>
    </row>
    <row r="24" spans="1:100" s="20" customFormat="1">
      <c r="AO24" s="21"/>
      <c r="AP24" s="21"/>
      <c r="AQ24" s="21"/>
      <c r="AR24" s="21"/>
      <c r="AS24" s="21"/>
      <c r="AT24" s="21"/>
      <c r="AU24" s="47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3"/>
      <c r="BS24" s="23"/>
      <c r="BT24" s="23"/>
      <c r="BU24" s="23"/>
      <c r="BV24" s="23"/>
      <c r="BW24" s="23"/>
      <c r="BX24" s="23"/>
      <c r="BY24" s="24"/>
      <c r="BZ24" s="24"/>
      <c r="CA24" s="24"/>
      <c r="CC24" s="25"/>
      <c r="CD24" s="24"/>
      <c r="CE24" s="23"/>
      <c r="CF24" s="23"/>
      <c r="CG24" s="23"/>
      <c r="CH24" s="23"/>
      <c r="CI24" s="23"/>
      <c r="CJ24" s="23"/>
      <c r="CK24" s="23"/>
      <c r="CL24" s="23"/>
      <c r="CM24" s="24"/>
      <c r="CN24" s="24"/>
      <c r="CO24" s="24"/>
      <c r="CP24" s="24"/>
      <c r="CQ24" s="24"/>
      <c r="CR24" s="24"/>
      <c r="CS24" s="24"/>
      <c r="CT24" s="24"/>
      <c r="CU24" s="24"/>
      <c r="CV24" s="23"/>
    </row>
    <row r="25" spans="1:100" s="18" customFormat="1" ht="18">
      <c r="B25" s="19" t="s">
        <v>35</v>
      </c>
      <c r="AU25" s="48"/>
    </row>
    <row r="26" spans="1:100" s="20" customFormat="1">
      <c r="AO26" s="21"/>
      <c r="AP26" s="21"/>
      <c r="AQ26" s="21"/>
      <c r="AR26" s="21"/>
      <c r="AS26" s="21"/>
      <c r="AT26" s="21"/>
      <c r="AU26" s="47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3"/>
      <c r="BS26" s="23"/>
      <c r="BT26" s="23"/>
      <c r="BU26" s="23"/>
      <c r="BV26" s="23"/>
      <c r="BW26" s="23"/>
      <c r="BX26" s="23"/>
      <c r="BY26" s="24"/>
      <c r="BZ26" s="24"/>
      <c r="CA26" s="24"/>
      <c r="CC26" s="25"/>
      <c r="CD26" s="24"/>
      <c r="CE26" s="23"/>
      <c r="CF26" s="23"/>
      <c r="CG26" s="23"/>
      <c r="CH26" s="23"/>
      <c r="CI26" s="23"/>
      <c r="CJ26" s="23"/>
      <c r="CK26" s="23"/>
      <c r="CL26" s="23"/>
      <c r="CM26" s="24"/>
      <c r="CN26" s="24"/>
      <c r="CO26" s="24"/>
      <c r="CP26" s="24"/>
      <c r="CQ26" s="24"/>
      <c r="CR26" s="24"/>
      <c r="CS26" s="24"/>
      <c r="CT26" s="24"/>
      <c r="CU26" s="24"/>
      <c r="CV26" s="23"/>
    </row>
    <row r="27" spans="1:100" ht="15">
      <c r="A27" s="20"/>
      <c r="B27" s="20"/>
      <c r="C27" s="34" t="s">
        <v>36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49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</row>
    <row r="28" spans="1:100">
      <c r="O28" s="14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P28" s="37"/>
      <c r="AQ28" s="21"/>
      <c r="AR28" s="21"/>
      <c r="AS28" s="21"/>
      <c r="AT28" s="21"/>
      <c r="AU28" s="50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100">
      <c r="I29" s="32" t="s">
        <v>4</v>
      </c>
      <c r="J29" s="32" t="s">
        <v>25</v>
      </c>
      <c r="O29" s="37" t="s">
        <v>37</v>
      </c>
      <c r="P29" s="51"/>
      <c r="Q29" s="37" t="s">
        <v>38</v>
      </c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41">
        <f>[2]FULL!$I$305</f>
        <v>22</v>
      </c>
      <c r="AJ29" s="41">
        <f>[2]FULL!$J$305</f>
        <v>2</v>
      </c>
      <c r="AK29" s="41">
        <f>[2]FULL!$K$305</f>
        <v>12</v>
      </c>
      <c r="AL29" s="41">
        <f>[2]FULL!$L$305</f>
        <v>13</v>
      </c>
      <c r="AM29" s="41">
        <f>[2]FULL!$M$305</f>
        <v>61</v>
      </c>
      <c r="AN29" s="41">
        <f>[2]FULL!$N$305</f>
        <v>39</v>
      </c>
      <c r="AO29" s="41">
        <f>[2]FULL!$O$305</f>
        <v>98</v>
      </c>
      <c r="AP29" s="41">
        <f>[2]FULL!$P$305</f>
        <v>315</v>
      </c>
      <c r="AQ29" s="41">
        <f>[2]FULL!$Q$305</f>
        <v>518</v>
      </c>
      <c r="AR29" s="41">
        <f>[2]FULL!$R$305</f>
        <v>4077</v>
      </c>
      <c r="AS29" s="42">
        <f t="shared" ref="AS29:AS38" si="8">SUM(AI29:AR29)</f>
        <v>5157</v>
      </c>
      <c r="AT29" s="41">
        <f>[2]FULL!$U$305</f>
        <v>6</v>
      </c>
      <c r="AU29" s="43">
        <f t="shared" ref="AU29:AU37" si="9">(AI29*1+AJ29*2+AK29*3+AL29*4+AM29*5+AN29*6+AO29*7+AP29*8+AQ29*9+AR29*10)/(SUM(AI29:AR29))</f>
        <v>9.5580764010083374</v>
      </c>
      <c r="AV29" s="44">
        <f t="shared" ref="AV29:AV38" si="10">AU29+BA29</f>
        <v>9.5893457348780782</v>
      </c>
      <c r="AW29" s="44">
        <f t="shared" ref="AW29:AW38" si="11">AU29-BA29</f>
        <v>9.5268070671385967</v>
      </c>
      <c r="AX29" s="13"/>
      <c r="AY29" s="45">
        <f t="shared" ref="AY29:AY38" si="12">((1-AU29)^2)*AI29+((2-AU29))^2*AJ29+((3-AU29))^2*AK29+((4-AU29)^2)*AL29+((5-AU29)^2)*AM29+((6-AU29)^2)*AN29+((7-AU29))^2*AO29+((8-AU29))^2*AP29+((9-AU29)^2)*AQ29+((10-AU29)^2)*AR29</f>
        <v>6767.8561178980026</v>
      </c>
      <c r="AZ29" s="45">
        <f t="shared" ref="AZ29:AZ38" si="13">SQRT((AY29)/(AS29-1))</f>
        <v>1.1456952281638739</v>
      </c>
      <c r="BA29" s="45">
        <f t="shared" ref="BA29:BA38" si="14">CONFIDENCE(0.05,AZ29,AS29)</f>
        <v>3.1269333869740859E-2</v>
      </c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100">
      <c r="I30" s="23" t="s">
        <v>4</v>
      </c>
      <c r="J30" s="23" t="s">
        <v>25</v>
      </c>
      <c r="K30" s="23"/>
      <c r="L30" s="23"/>
      <c r="O30" s="37" t="s">
        <v>37</v>
      </c>
      <c r="P30" s="51"/>
      <c r="Q30" s="37" t="s">
        <v>39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41">
        <f>[2]FULL!$I$320</f>
        <v>26</v>
      </c>
      <c r="AJ30" s="41">
        <f>[2]FULL!$J$320</f>
        <v>13</v>
      </c>
      <c r="AK30" s="41">
        <f>[2]FULL!$K$320</f>
        <v>8</v>
      </c>
      <c r="AL30" s="41">
        <f>[2]FULL!$L$320</f>
        <v>7</v>
      </c>
      <c r="AM30" s="41">
        <f>[2]FULL!$M$320</f>
        <v>41</v>
      </c>
      <c r="AN30" s="41">
        <f>[2]FULL!$N$320</f>
        <v>29</v>
      </c>
      <c r="AO30" s="41">
        <f>[2]FULL!$O$320</f>
        <v>99</v>
      </c>
      <c r="AP30" s="41">
        <f>[2]FULL!$P$320</f>
        <v>291</v>
      </c>
      <c r="AQ30" s="41">
        <f>[2]FULL!$Q$320</f>
        <v>464</v>
      </c>
      <c r="AR30" s="41">
        <f>[2]FULL!$R$320</f>
        <v>3226</v>
      </c>
      <c r="AS30" s="42">
        <f t="shared" si="8"/>
        <v>4204</v>
      </c>
      <c r="AT30" s="41">
        <f>[2]FULL!$U$320</f>
        <v>959</v>
      </c>
      <c r="AU30" s="43">
        <f t="shared" si="9"/>
        <v>9.5004757373929589</v>
      </c>
      <c r="AV30" s="44">
        <f t="shared" si="10"/>
        <v>9.5381859590642595</v>
      </c>
      <c r="AW30" s="44">
        <f t="shared" si="11"/>
        <v>9.4627655157216584</v>
      </c>
      <c r="AX30" s="13"/>
      <c r="AY30" s="45">
        <f t="shared" si="12"/>
        <v>6540.9990485252138</v>
      </c>
      <c r="AZ30" s="45">
        <f t="shared" si="13"/>
        <v>1.2475051523140157</v>
      </c>
      <c r="BA30" s="45">
        <f t="shared" si="14"/>
        <v>3.7710221671300267E-2</v>
      </c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100">
      <c r="I31" s="23" t="s">
        <v>4</v>
      </c>
      <c r="J31" s="23" t="s">
        <v>25</v>
      </c>
      <c r="K31" s="23"/>
      <c r="L31" s="23"/>
      <c r="O31" s="37" t="s">
        <v>37</v>
      </c>
      <c r="P31" s="51"/>
      <c r="Q31" s="37" t="s">
        <v>40</v>
      </c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41">
        <f>[2]FULL!$I$335</f>
        <v>17</v>
      </c>
      <c r="AJ31" s="41">
        <f>[2]FULL!$J$335</f>
        <v>3</v>
      </c>
      <c r="AK31" s="41">
        <f>[2]FULL!$K$335</f>
        <v>12</v>
      </c>
      <c r="AL31" s="41">
        <f>[2]FULL!$L$335</f>
        <v>9</v>
      </c>
      <c r="AM31" s="41">
        <f>[2]FULL!$M$335</f>
        <v>35</v>
      </c>
      <c r="AN31" s="41">
        <f>[2]FULL!$N$335</f>
        <v>34</v>
      </c>
      <c r="AO31" s="41">
        <f>[2]FULL!$O$335</f>
        <v>92</v>
      </c>
      <c r="AP31" s="41">
        <f>[2]FULL!$P$335</f>
        <v>281</v>
      </c>
      <c r="AQ31" s="41">
        <f>[2]FULL!$Q$335</f>
        <v>451</v>
      </c>
      <c r="AR31" s="41">
        <f>[2]FULL!$R$335</f>
        <v>4040</v>
      </c>
      <c r="AS31" s="42">
        <f t="shared" si="8"/>
        <v>4974</v>
      </c>
      <c r="AT31" s="41">
        <f>[2]FULL!$U$335</f>
        <v>189</v>
      </c>
      <c r="AU31" s="43">
        <f t="shared" si="9"/>
        <v>9.6149979895456372</v>
      </c>
      <c r="AV31" s="44">
        <f t="shared" si="10"/>
        <v>9.6443979463848191</v>
      </c>
      <c r="AW31" s="44">
        <f t="shared" si="11"/>
        <v>9.5855980327064554</v>
      </c>
      <c r="AX31" s="13"/>
      <c r="AY31" s="45">
        <f t="shared" si="12"/>
        <v>5565.721149979895</v>
      </c>
      <c r="AZ31" s="45">
        <f t="shared" si="13"/>
        <v>1.0579167473650746</v>
      </c>
      <c r="BA31" s="45">
        <f t="shared" si="14"/>
        <v>2.9399956839182138E-2</v>
      </c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100">
      <c r="I32" s="23" t="s">
        <v>4</v>
      </c>
      <c r="J32" s="23" t="s">
        <v>25</v>
      </c>
      <c r="K32" s="23"/>
      <c r="L32" s="23"/>
      <c r="O32" s="37" t="s">
        <v>37</v>
      </c>
      <c r="P32" s="51"/>
      <c r="Q32" s="37" t="s">
        <v>29</v>
      </c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41">
        <f>[2]FULL!$I$350</f>
        <v>30</v>
      </c>
      <c r="AJ32" s="41">
        <f>[2]FULL!$J$350</f>
        <v>20</v>
      </c>
      <c r="AK32" s="41">
        <f>[2]FULL!$K$350</f>
        <v>15</v>
      </c>
      <c r="AL32" s="41">
        <f>[2]FULL!$L$350</f>
        <v>19</v>
      </c>
      <c r="AM32" s="41">
        <f>[2]FULL!$M$350</f>
        <v>50</v>
      </c>
      <c r="AN32" s="41">
        <f>[2]FULL!$N$350</f>
        <v>30</v>
      </c>
      <c r="AO32" s="41">
        <f>[2]FULL!$O$350</f>
        <v>55</v>
      </c>
      <c r="AP32" s="41">
        <f>[2]FULL!$P$350</f>
        <v>189</v>
      </c>
      <c r="AQ32" s="41">
        <f>[2]FULL!$Q$350</f>
        <v>294</v>
      </c>
      <c r="AR32" s="41">
        <f>[2]FULL!$R$350</f>
        <v>2904</v>
      </c>
      <c r="AS32" s="42">
        <f t="shared" si="8"/>
        <v>3606</v>
      </c>
      <c r="AT32" s="41">
        <f>[2]FULL!$U$350</f>
        <v>1557</v>
      </c>
      <c r="AU32" s="43">
        <f t="shared" si="9"/>
        <v>9.4853022739877986</v>
      </c>
      <c r="AV32" s="44">
        <f t="shared" si="10"/>
        <v>9.5322185410433278</v>
      </c>
      <c r="AW32" s="44">
        <f t="shared" si="11"/>
        <v>9.4383860069322694</v>
      </c>
      <c r="AX32" s="13"/>
      <c r="AY32" s="45">
        <f t="shared" si="12"/>
        <v>7448.7210205213532</v>
      </c>
      <c r="AZ32" s="45">
        <f t="shared" si="13"/>
        <v>1.4374350152852817</v>
      </c>
      <c r="BA32" s="45">
        <f t="shared" si="14"/>
        <v>4.6916267055528607E-2</v>
      </c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100">
      <c r="I33" s="23" t="s">
        <v>4</v>
      </c>
      <c r="J33" s="23" t="s">
        <v>25</v>
      </c>
      <c r="K33" s="23"/>
      <c r="L33" s="23"/>
      <c r="O33" s="37" t="s">
        <v>37</v>
      </c>
      <c r="P33" s="51"/>
      <c r="Q33" s="37" t="s">
        <v>41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41">
        <f>[2]FULL!$I$365</f>
        <v>41</v>
      </c>
      <c r="AJ33" s="41">
        <f>[2]FULL!$J$365</f>
        <v>11</v>
      </c>
      <c r="AK33" s="41">
        <f>[2]FULL!$K$365</f>
        <v>9</v>
      </c>
      <c r="AL33" s="41">
        <f>[2]FULL!$L$365</f>
        <v>11</v>
      </c>
      <c r="AM33" s="41">
        <f>[2]FULL!$M$365</f>
        <v>53</v>
      </c>
      <c r="AN33" s="41">
        <f>[2]FULL!$N$365</f>
        <v>22</v>
      </c>
      <c r="AO33" s="41">
        <f>[2]FULL!$O$365</f>
        <v>62</v>
      </c>
      <c r="AP33" s="41">
        <f>[2]FULL!$P$365</f>
        <v>232</v>
      </c>
      <c r="AQ33" s="41">
        <f>[2]FULL!$Q$365</f>
        <v>296</v>
      </c>
      <c r="AR33" s="41">
        <f>[2]FULL!$R$365</f>
        <v>2980</v>
      </c>
      <c r="AS33" s="42">
        <f t="shared" si="8"/>
        <v>3717</v>
      </c>
      <c r="AT33" s="41">
        <f>[2]FULL!$U$365</f>
        <v>1446</v>
      </c>
      <c r="AU33" s="43">
        <f t="shared" si="9"/>
        <v>9.4928705945655096</v>
      </c>
      <c r="AV33" s="44">
        <f t="shared" si="10"/>
        <v>9.5381293006885581</v>
      </c>
      <c r="AW33" s="44">
        <f t="shared" si="11"/>
        <v>9.4476118884424611</v>
      </c>
      <c r="AX33" s="13"/>
      <c r="AY33" s="45">
        <f t="shared" si="12"/>
        <v>7365.0610707559845</v>
      </c>
      <c r="AZ33" s="45">
        <f t="shared" si="13"/>
        <v>1.4078303500798752</v>
      </c>
      <c r="BA33" s="45">
        <f t="shared" si="14"/>
        <v>4.5258706123049067E-2</v>
      </c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100">
      <c r="I34" s="23" t="s">
        <v>4</v>
      </c>
      <c r="J34" s="23" t="s">
        <v>25</v>
      </c>
      <c r="K34" s="23"/>
      <c r="L34" s="23"/>
      <c r="O34" s="37" t="s">
        <v>37</v>
      </c>
      <c r="P34" s="51"/>
      <c r="Q34" s="37" t="s">
        <v>30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41">
        <f>[2]FULL!$I$380</f>
        <v>11</v>
      </c>
      <c r="AJ34" s="41">
        <f>[2]FULL!$J$380</f>
        <v>2</v>
      </c>
      <c r="AK34" s="41">
        <f>[2]FULL!$K$380</f>
        <v>2</v>
      </c>
      <c r="AL34" s="41">
        <f>[2]FULL!$L$380</f>
        <v>9</v>
      </c>
      <c r="AM34" s="41">
        <f>[2]FULL!$M$380</f>
        <v>17</v>
      </c>
      <c r="AN34" s="41">
        <f>[2]FULL!$N$380</f>
        <v>16</v>
      </c>
      <c r="AO34" s="41">
        <f>[2]FULL!$O$380</f>
        <v>33</v>
      </c>
      <c r="AP34" s="41">
        <f>[2]FULL!$P$380</f>
        <v>125</v>
      </c>
      <c r="AQ34" s="41">
        <f>[2]FULL!$Q$380</f>
        <v>313</v>
      </c>
      <c r="AR34" s="41">
        <f>[2]FULL!$R$380</f>
        <v>4459</v>
      </c>
      <c r="AS34" s="42">
        <f t="shared" si="8"/>
        <v>4987</v>
      </c>
      <c r="AT34" s="41">
        <f>[2]FULL!$U$380</f>
        <v>176</v>
      </c>
      <c r="AU34" s="43">
        <f t="shared" si="9"/>
        <v>9.8006817726087831</v>
      </c>
      <c r="AV34" s="44">
        <f t="shared" si="10"/>
        <v>9.8223314437309774</v>
      </c>
      <c r="AW34" s="44">
        <f t="shared" si="11"/>
        <v>9.7790321014865889</v>
      </c>
      <c r="AX34" s="13"/>
      <c r="AY34" s="45">
        <f t="shared" si="12"/>
        <v>3033.8776819731306</v>
      </c>
      <c r="AZ34" s="45">
        <f t="shared" si="13"/>
        <v>0.78005081781514307</v>
      </c>
      <c r="BA34" s="45">
        <f t="shared" si="14"/>
        <v>2.1649671122193837E-2</v>
      </c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100">
      <c r="I35" s="23" t="s">
        <v>4</v>
      </c>
      <c r="J35" s="23" t="s">
        <v>25</v>
      </c>
      <c r="K35" s="23"/>
      <c r="L35" s="23"/>
      <c r="O35" s="37" t="s">
        <v>37</v>
      </c>
      <c r="P35" s="51"/>
      <c r="Q35" s="37" t="s">
        <v>42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41">
        <f>[2]FULL!$I$395</f>
        <v>10</v>
      </c>
      <c r="AJ35" s="41">
        <f>[2]FULL!$J$395</f>
        <v>2</v>
      </c>
      <c r="AK35" s="41">
        <f>[2]FULL!$K$395</f>
        <v>5</v>
      </c>
      <c r="AL35" s="41">
        <f>[2]FULL!$L$395</f>
        <v>4</v>
      </c>
      <c r="AM35" s="41">
        <f>[2]FULL!$M$395</f>
        <v>20</v>
      </c>
      <c r="AN35" s="41">
        <f>[2]FULL!$N$395</f>
        <v>10</v>
      </c>
      <c r="AO35" s="41">
        <f>[2]FULL!$O$395</f>
        <v>39</v>
      </c>
      <c r="AP35" s="41">
        <f>[2]FULL!$P$395</f>
        <v>78</v>
      </c>
      <c r="AQ35" s="41">
        <f>[2]FULL!$Q$395</f>
        <v>125</v>
      </c>
      <c r="AR35" s="41">
        <f>[2]FULL!$R$395</f>
        <v>1290</v>
      </c>
      <c r="AS35" s="42">
        <f t="shared" si="8"/>
        <v>1583</v>
      </c>
      <c r="AT35" s="41">
        <f>[2]FULL!$U$395</f>
        <v>3580</v>
      </c>
      <c r="AU35" s="43">
        <f t="shared" si="9"/>
        <v>9.5559065066329758</v>
      </c>
      <c r="AV35" s="44">
        <f t="shared" si="10"/>
        <v>9.6173702726628676</v>
      </c>
      <c r="AW35" s="44">
        <f t="shared" si="11"/>
        <v>9.494442740603084</v>
      </c>
      <c r="AX35" s="13"/>
      <c r="AY35" s="45">
        <f t="shared" si="12"/>
        <v>2462.8022741629816</v>
      </c>
      <c r="AZ35" s="45">
        <f t="shared" si="13"/>
        <v>1.2477039023405825</v>
      </c>
      <c r="BA35" s="45">
        <f t="shared" si="14"/>
        <v>6.1463766029891273E-2</v>
      </c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100">
      <c r="I36" s="23" t="s">
        <v>4</v>
      </c>
      <c r="J36" s="23" t="s">
        <v>25</v>
      </c>
      <c r="K36" s="23"/>
      <c r="L36" s="23"/>
      <c r="O36" s="37" t="s">
        <v>37</v>
      </c>
      <c r="P36" s="51"/>
      <c r="Q36" s="37" t="s">
        <v>43</v>
      </c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41">
        <f>[2]FULL!$I$410</f>
        <v>15</v>
      </c>
      <c r="AJ36" s="41">
        <f>[2]FULL!$J$410</f>
        <v>3</v>
      </c>
      <c r="AK36" s="41">
        <f>[2]FULL!$K$410</f>
        <v>5</v>
      </c>
      <c r="AL36" s="41">
        <f>[2]FULL!$L$410</f>
        <v>3</v>
      </c>
      <c r="AM36" s="41">
        <f>[2]FULL!$M$410</f>
        <v>24</v>
      </c>
      <c r="AN36" s="41">
        <f>[2]FULL!$N$410</f>
        <v>24</v>
      </c>
      <c r="AO36" s="41">
        <f>[2]FULL!$O$410</f>
        <v>48</v>
      </c>
      <c r="AP36" s="41">
        <f>[2]FULL!$P$410</f>
        <v>166</v>
      </c>
      <c r="AQ36" s="41">
        <f>[2]FULL!$Q$410</f>
        <v>366</v>
      </c>
      <c r="AR36" s="41">
        <f>[2]FULL!$R$410</f>
        <v>4251</v>
      </c>
      <c r="AS36" s="42">
        <f t="shared" si="8"/>
        <v>4905</v>
      </c>
      <c r="AT36" s="41">
        <f>[2]FULL!$U$410</f>
        <v>258</v>
      </c>
      <c r="AU36" s="43">
        <f t="shared" si="9"/>
        <v>9.7410805300713559</v>
      </c>
      <c r="AV36" s="44">
        <f t="shared" si="10"/>
        <v>9.7659639978340227</v>
      </c>
      <c r="AW36" s="44">
        <f t="shared" si="11"/>
        <v>9.7161970623086891</v>
      </c>
      <c r="AX36" s="13"/>
      <c r="AY36" s="45">
        <f t="shared" si="12"/>
        <v>3877.1722731906225</v>
      </c>
      <c r="AZ36" s="45">
        <f t="shared" si="13"/>
        <v>0.88916491620150773</v>
      </c>
      <c r="BA36" s="45">
        <f t="shared" si="14"/>
        <v>2.4883467762666815E-2</v>
      </c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100">
      <c r="I37" s="23" t="s">
        <v>4</v>
      </c>
      <c r="J37" s="32" t="s">
        <v>25</v>
      </c>
      <c r="O37" s="37" t="s">
        <v>37</v>
      </c>
      <c r="P37" s="51"/>
      <c r="Q37" s="37" t="s">
        <v>44</v>
      </c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41">
        <f>[2]FULL!$I$425</f>
        <v>15</v>
      </c>
      <c r="AJ37" s="41">
        <f>[2]FULL!$J$425</f>
        <v>3</v>
      </c>
      <c r="AK37" s="41">
        <f>[2]FULL!$K$425</f>
        <v>14</v>
      </c>
      <c r="AL37" s="41">
        <f>[2]FULL!$L$425</f>
        <v>10</v>
      </c>
      <c r="AM37" s="41">
        <f>[2]FULL!$M$425</f>
        <v>28</v>
      </c>
      <c r="AN37" s="41">
        <f>[2]FULL!$N$425</f>
        <v>26</v>
      </c>
      <c r="AO37" s="41">
        <f>[2]FULL!$O$425</f>
        <v>55</v>
      </c>
      <c r="AP37" s="41">
        <f>[2]FULL!$P$425</f>
        <v>166</v>
      </c>
      <c r="AQ37" s="41">
        <f>[2]FULL!$Q$425</f>
        <v>378</v>
      </c>
      <c r="AR37" s="41">
        <f>[2]FULL!$R$425</f>
        <v>4277</v>
      </c>
      <c r="AS37" s="42">
        <f t="shared" si="8"/>
        <v>4972</v>
      </c>
      <c r="AT37" s="41">
        <f>[2]FULL!$U$425</f>
        <v>191</v>
      </c>
      <c r="AU37" s="43">
        <f t="shared" si="9"/>
        <v>9.7111826226870477</v>
      </c>
      <c r="AV37" s="44">
        <f t="shared" si="10"/>
        <v>9.7381852063209688</v>
      </c>
      <c r="AW37" s="44">
        <f t="shared" si="11"/>
        <v>9.6841800390531265</v>
      </c>
      <c r="AX37" s="13"/>
      <c r="AY37" s="45">
        <f t="shared" si="12"/>
        <v>4691.2582461786005</v>
      </c>
      <c r="AZ37" s="45">
        <f t="shared" si="13"/>
        <v>0.97145522579215648</v>
      </c>
      <c r="BA37" s="45">
        <f t="shared" si="14"/>
        <v>2.700258363392118E-2</v>
      </c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100">
      <c r="I38" s="23" t="s">
        <v>4</v>
      </c>
      <c r="J38" s="32" t="s">
        <v>25</v>
      </c>
      <c r="O38" s="37" t="s">
        <v>37</v>
      </c>
      <c r="P38" s="51"/>
      <c r="Q38" s="37" t="s">
        <v>34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41">
        <f>[2]FULL!$I$440</f>
        <v>23</v>
      </c>
      <c r="AJ38" s="41">
        <f>[2]FULL!$J$440</f>
        <v>6</v>
      </c>
      <c r="AK38" s="41">
        <f>[2]FULL!$K$440</f>
        <v>10</v>
      </c>
      <c r="AL38" s="41">
        <f>[2]FULL!$L$440</f>
        <v>9</v>
      </c>
      <c r="AM38" s="41">
        <f>[2]FULL!$M$440</f>
        <v>38</v>
      </c>
      <c r="AN38" s="41">
        <f>[2]FULL!$N$440</f>
        <v>33</v>
      </c>
      <c r="AO38" s="41">
        <f>[2]FULL!$O$440</f>
        <v>79</v>
      </c>
      <c r="AP38" s="41">
        <f>[2]FULL!$P$440</f>
        <v>241</v>
      </c>
      <c r="AQ38" s="41">
        <f>[2]FULL!$Q$440</f>
        <v>395</v>
      </c>
      <c r="AR38" s="41">
        <f>[2]FULL!$R$440</f>
        <v>3998</v>
      </c>
      <c r="AS38" s="42">
        <f t="shared" si="8"/>
        <v>4832</v>
      </c>
      <c r="AT38" s="41">
        <f>[2]FULL!$U$440</f>
        <v>331</v>
      </c>
      <c r="AU38" s="43">
        <f>(AI38*1+AJ38*2+AK38*3+AL38*4+AM38*5+AN38*6+AO38*7+AP38*8+AQ38*9+AR38*10)/(SUM(AI38:AR38))</f>
        <v>9.6243791390728468</v>
      </c>
      <c r="AV38" s="44">
        <f t="shared" si="10"/>
        <v>9.6556106261777241</v>
      </c>
      <c r="AW38" s="44">
        <f t="shared" si="11"/>
        <v>9.5931476519679695</v>
      </c>
      <c r="AX38" s="13"/>
      <c r="AY38" s="45">
        <f t="shared" si="12"/>
        <v>5927.2481374172175</v>
      </c>
      <c r="AZ38" s="45">
        <f t="shared" si="13"/>
        <v>1.1076639864208586</v>
      </c>
      <c r="BA38" s="45">
        <f t="shared" si="14"/>
        <v>3.1231487104877855E-2</v>
      </c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100"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P39" s="37"/>
      <c r="AQ39" s="21"/>
      <c r="AR39" s="21"/>
      <c r="AS39" s="21"/>
      <c r="AT39" s="21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100"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P40" s="37"/>
      <c r="AQ40" s="21"/>
      <c r="AR40" s="21"/>
      <c r="AS40" s="21"/>
      <c r="AT40" s="21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100" s="18" customFormat="1" ht="18">
      <c r="B41" s="19" t="s">
        <v>45</v>
      </c>
    </row>
    <row r="42" spans="1:100" s="20" customFormat="1">
      <c r="AO42" s="21"/>
      <c r="AP42" s="21"/>
      <c r="AQ42" s="21"/>
      <c r="AR42" s="21"/>
      <c r="AS42" s="21"/>
      <c r="AT42" s="21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3"/>
      <c r="BS42" s="23"/>
      <c r="BT42" s="23"/>
      <c r="BU42" s="23"/>
      <c r="BV42" s="23"/>
      <c r="BW42" s="23"/>
      <c r="BX42" s="23"/>
      <c r="BY42" s="24"/>
      <c r="BZ42" s="24"/>
      <c r="CA42" s="24"/>
      <c r="CC42" s="25"/>
      <c r="CD42" s="24"/>
      <c r="CE42" s="23"/>
      <c r="CF42" s="23"/>
      <c r="CG42" s="23"/>
      <c r="CH42" s="23"/>
      <c r="CI42" s="23"/>
      <c r="CJ42" s="23"/>
      <c r="CK42" s="23"/>
      <c r="CL42" s="23"/>
      <c r="CM42" s="24"/>
      <c r="CN42" s="24"/>
      <c r="CO42" s="24"/>
      <c r="CP42" s="24"/>
      <c r="CQ42" s="24"/>
      <c r="CR42" s="24"/>
      <c r="CS42" s="24"/>
      <c r="CT42" s="24"/>
      <c r="CU42" s="24"/>
      <c r="CV42" s="23"/>
    </row>
    <row r="43" spans="1:100" ht="15">
      <c r="A43" s="20"/>
      <c r="B43" s="20"/>
      <c r="C43" s="34" t="s">
        <v>46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</row>
    <row r="44" spans="1:100">
      <c r="O44" s="14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P44" s="37"/>
      <c r="AQ44" s="21"/>
      <c r="AR44" s="21"/>
      <c r="AS44" s="21"/>
      <c r="AT44" s="21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100" ht="15">
      <c r="I45" s="32" t="s">
        <v>4</v>
      </c>
      <c r="J45" s="32" t="s">
        <v>25</v>
      </c>
      <c r="O45" s="32" t="s">
        <v>47</v>
      </c>
      <c r="P45" s="51"/>
      <c r="Q45" s="37" t="s">
        <v>48</v>
      </c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52">
        <f>[2]FULL!$I$14</f>
        <v>28</v>
      </c>
      <c r="AJ45" s="52">
        <f>[2]FULL!$J$14</f>
        <v>15</v>
      </c>
      <c r="AK45" s="52">
        <f>[2]FULL!$K$14</f>
        <v>25</v>
      </c>
      <c r="AL45" s="52">
        <f>[2]FULL!$L$14</f>
        <v>19</v>
      </c>
      <c r="AM45" s="52">
        <f>[2]FULL!$M$14</f>
        <v>70</v>
      </c>
      <c r="AN45" s="52">
        <f>[2]FULL!$N$14</f>
        <v>48</v>
      </c>
      <c r="AO45" s="52">
        <f>[2]FULL!$O$14</f>
        <v>104</v>
      </c>
      <c r="AP45" s="52">
        <f>[2]FULL!$P$14</f>
        <v>283</v>
      </c>
      <c r="AQ45" s="52">
        <f>[2]FULL!$Q$14</f>
        <v>269</v>
      </c>
      <c r="AR45" s="52">
        <f>[2]FULL!$R$14</f>
        <v>979</v>
      </c>
      <c r="AS45" s="42">
        <f t="shared" ref="AS45:AS53" si="15">SUM(AI45:AR45)</f>
        <v>1840</v>
      </c>
      <c r="AT45" s="52">
        <f>[2]FULL!$U$14</f>
        <v>3</v>
      </c>
      <c r="AU45" s="43">
        <f t="shared" ref="AU45:AU53" si="16">(AI45*1+AJ45*2+AK45*3+AL45*4+AM45*5+AN45*6+AO45*7+AP45*8+AQ45*9+AR45*10)/(SUM(AI45:AR45))</f>
        <v>8.7228260869565215</v>
      </c>
      <c r="AV45" s="44">
        <f t="shared" ref="AV45:AV53" si="17">AU45+BA45</f>
        <v>8.8119115464204931</v>
      </c>
      <c r="AW45" s="44">
        <f t="shared" ref="AW45:AW53" si="18">AU45-BA45</f>
        <v>8.6337406274925499</v>
      </c>
      <c r="AX45" s="13"/>
      <c r="AY45" s="45">
        <f t="shared" ref="AY45:AY53" si="19">((1-AU45)^2)*AI45+((2-AU45))^2*AJ45+((3-AU45))^2*AK45+((4-AU45)^2)*AL45+((5-AU45)^2)*AM45+((6-AU45)^2)*AN45+((7-AU45))^2*AO45+((8-AU45))^2*AP45+((9-AU45)^2)*AQ45+((10-AU45)^2)*AR45</f>
        <v>6990.6413043478251</v>
      </c>
      <c r="AZ45" s="45">
        <f t="shared" ref="AZ45:AZ53" si="20">SQRT((AY45)/(AS45-1))</f>
        <v>1.9496993402363383</v>
      </c>
      <c r="BA45" s="45">
        <f t="shared" ref="BA45:BA53" si="21">CONFIDENCE(0.05,AZ45,AS45)</f>
        <v>8.9085459463971076E-2</v>
      </c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100" ht="15">
      <c r="I46" s="32" t="s">
        <v>4</v>
      </c>
      <c r="J46" s="23" t="s">
        <v>25</v>
      </c>
      <c r="K46" s="23"/>
      <c r="L46" s="23"/>
      <c r="O46" s="32" t="s">
        <v>47</v>
      </c>
      <c r="P46" s="51"/>
      <c r="Q46" s="37" t="s">
        <v>49</v>
      </c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52">
        <f>[2]FULL!$I$29</f>
        <v>17</v>
      </c>
      <c r="AJ46" s="52">
        <f>[2]FULL!$J$29</f>
        <v>16</v>
      </c>
      <c r="AK46" s="52">
        <f>[2]FULL!$K$29</f>
        <v>28</v>
      </c>
      <c r="AL46" s="52">
        <f>[2]FULL!$L$29</f>
        <v>22</v>
      </c>
      <c r="AM46" s="52">
        <f>[2]FULL!$M$29</f>
        <v>93</v>
      </c>
      <c r="AN46" s="52">
        <f>[2]FULL!$N$29</f>
        <v>79</v>
      </c>
      <c r="AO46" s="52">
        <f>[2]FULL!$O$29</f>
        <v>177</v>
      </c>
      <c r="AP46" s="52">
        <f>[2]FULL!$P$29</f>
        <v>365</v>
      </c>
      <c r="AQ46" s="52">
        <f>[2]FULL!$Q$29</f>
        <v>236</v>
      </c>
      <c r="AR46" s="52">
        <f>[2]FULL!$R$29</f>
        <v>776</v>
      </c>
      <c r="AS46" s="42">
        <f t="shared" si="15"/>
        <v>1809</v>
      </c>
      <c r="AT46" s="52">
        <f>[2]FULL!$U$29</f>
        <v>34</v>
      </c>
      <c r="AU46" s="43">
        <f t="shared" si="16"/>
        <v>8.4040906578220014</v>
      </c>
      <c r="AV46" s="44">
        <f t="shared" si="17"/>
        <v>8.4936927652122627</v>
      </c>
      <c r="AW46" s="44">
        <f t="shared" si="18"/>
        <v>8.3144885504317401</v>
      </c>
      <c r="AX46" s="13"/>
      <c r="AY46" s="45">
        <f t="shared" si="19"/>
        <v>6835.6097291321166</v>
      </c>
      <c r="AZ46" s="45">
        <f t="shared" si="20"/>
        <v>1.9444170317980978</v>
      </c>
      <c r="BA46" s="45">
        <f t="shared" si="21"/>
        <v>8.9602107390261143E-2</v>
      </c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100" ht="15">
      <c r="I47" s="32" t="s">
        <v>4</v>
      </c>
      <c r="J47" s="23" t="s">
        <v>25</v>
      </c>
      <c r="K47" s="23"/>
      <c r="L47" s="23"/>
      <c r="O47" s="32" t="s">
        <v>47</v>
      </c>
      <c r="P47" s="51"/>
      <c r="Q47" s="23" t="s">
        <v>50</v>
      </c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52">
        <f>[2]FULL!$I$44</f>
        <v>21</v>
      </c>
      <c r="AJ47" s="52">
        <f>[2]FULL!$J$44</f>
        <v>8</v>
      </c>
      <c r="AK47" s="52">
        <f>[2]FULL!$K$44</f>
        <v>5</v>
      </c>
      <c r="AL47" s="52">
        <f>[2]FULL!$L$44</f>
        <v>10</v>
      </c>
      <c r="AM47" s="52">
        <f>[2]FULL!$M$44</f>
        <v>41</v>
      </c>
      <c r="AN47" s="52">
        <f>[2]FULL!$N$44</f>
        <v>41</v>
      </c>
      <c r="AO47" s="52">
        <f>[2]FULL!$O$44</f>
        <v>103</v>
      </c>
      <c r="AP47" s="52">
        <f>[2]FULL!$P$44</f>
        <v>281</v>
      </c>
      <c r="AQ47" s="52">
        <f>[2]FULL!$Q$44</f>
        <v>272</v>
      </c>
      <c r="AR47" s="52">
        <f>[2]FULL!$R$44</f>
        <v>1033</v>
      </c>
      <c r="AS47" s="42">
        <f t="shared" si="15"/>
        <v>1815</v>
      </c>
      <c r="AT47" s="52">
        <f>[2]FULL!$U$44</f>
        <v>28</v>
      </c>
      <c r="AU47" s="43">
        <f t="shared" si="16"/>
        <v>8.9752066115702487</v>
      </c>
      <c r="AV47" s="44">
        <f t="shared" si="17"/>
        <v>9.0509407974544303</v>
      </c>
      <c r="AW47" s="44">
        <f t="shared" si="18"/>
        <v>8.8994724256860671</v>
      </c>
      <c r="AX47" s="13"/>
      <c r="AY47" s="45">
        <f t="shared" si="19"/>
        <v>4915.8842975206608</v>
      </c>
      <c r="AZ47" s="45">
        <f t="shared" si="20"/>
        <v>1.6461984367050915</v>
      </c>
      <c r="BA47" s="45">
        <f t="shared" si="21"/>
        <v>7.5734185884181238E-2</v>
      </c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</row>
    <row r="48" spans="1:100" ht="15">
      <c r="I48" s="32" t="s">
        <v>4</v>
      </c>
      <c r="J48" s="23" t="s">
        <v>25</v>
      </c>
      <c r="K48" s="23"/>
      <c r="L48" s="23"/>
      <c r="O48" s="32" t="s">
        <v>47</v>
      </c>
      <c r="P48" s="51"/>
      <c r="Q48" s="23" t="s">
        <v>51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52">
        <f>[2]FULL!$I$59</f>
        <v>61</v>
      </c>
      <c r="AJ48" s="52">
        <f>[2]FULL!$J$59</f>
        <v>27</v>
      </c>
      <c r="AK48" s="52">
        <f>[2]FULL!$K$59</f>
        <v>27</v>
      </c>
      <c r="AL48" s="52">
        <f>[2]FULL!$L$59</f>
        <v>30</v>
      </c>
      <c r="AM48" s="52">
        <f>[2]FULL!$M$59</f>
        <v>87</v>
      </c>
      <c r="AN48" s="52">
        <f>[2]FULL!$N$59</f>
        <v>58</v>
      </c>
      <c r="AO48" s="52">
        <f>[2]FULL!$O$59</f>
        <v>142</v>
      </c>
      <c r="AP48" s="52">
        <f>[2]FULL!$P$59</f>
        <v>240</v>
      </c>
      <c r="AQ48" s="52">
        <f>[2]FULL!$Q$59</f>
        <v>199</v>
      </c>
      <c r="AR48" s="52">
        <f>[2]FULL!$R$59</f>
        <v>954</v>
      </c>
      <c r="AS48" s="42">
        <f t="shared" si="15"/>
        <v>1825</v>
      </c>
      <c r="AT48" s="52">
        <f>[2]FULL!$U$59</f>
        <v>18</v>
      </c>
      <c r="AU48" s="43">
        <f t="shared" si="16"/>
        <v>8.4076712328767123</v>
      </c>
      <c r="AV48" s="44">
        <f t="shared" si="17"/>
        <v>8.5150137040310909</v>
      </c>
      <c r="AW48" s="44">
        <f t="shared" si="18"/>
        <v>8.3003287617223336</v>
      </c>
      <c r="AX48" s="13"/>
      <c r="AY48" s="45">
        <f t="shared" si="19"/>
        <v>9984.6926027397276</v>
      </c>
      <c r="AZ48" s="45">
        <f t="shared" si="20"/>
        <v>2.3396717562386051</v>
      </c>
      <c r="BA48" s="45">
        <f t="shared" si="21"/>
        <v>0.10734247115437844</v>
      </c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</row>
    <row r="49" spans="9:69" ht="15">
      <c r="I49" s="32" t="s">
        <v>4</v>
      </c>
      <c r="J49" s="23" t="s">
        <v>25</v>
      </c>
      <c r="K49" s="23"/>
      <c r="L49" s="23"/>
      <c r="O49" s="32" t="s">
        <v>47</v>
      </c>
      <c r="P49" s="51"/>
      <c r="Q49" s="23" t="s">
        <v>52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52">
        <f>[2]FULL!$I$74</f>
        <v>23</v>
      </c>
      <c r="AJ49" s="52">
        <f>[2]FULL!$J$74</f>
        <v>8</v>
      </c>
      <c r="AK49" s="52">
        <f>[2]FULL!$K$74</f>
        <v>5</v>
      </c>
      <c r="AL49" s="52">
        <f>[2]FULL!$L$74</f>
        <v>11</v>
      </c>
      <c r="AM49" s="52">
        <f>[2]FULL!$M$74</f>
        <v>25</v>
      </c>
      <c r="AN49" s="52">
        <f>[2]FULL!$N$74</f>
        <v>25</v>
      </c>
      <c r="AO49" s="52">
        <f>[2]FULL!$O$74</f>
        <v>48</v>
      </c>
      <c r="AP49" s="52">
        <f>[2]FULL!$P$74</f>
        <v>143</v>
      </c>
      <c r="AQ49" s="52">
        <f>[2]FULL!$Q$74</f>
        <v>198</v>
      </c>
      <c r="AR49" s="52">
        <f>[2]FULL!$R$74</f>
        <v>1258</v>
      </c>
      <c r="AS49" s="42">
        <f t="shared" si="15"/>
        <v>1744</v>
      </c>
      <c r="AT49" s="52">
        <f>[2]FULL!$U$74</f>
        <v>99</v>
      </c>
      <c r="AU49" s="43">
        <f t="shared" si="16"/>
        <v>9.2975917431192663</v>
      </c>
      <c r="AV49" s="44">
        <f t="shared" si="17"/>
        <v>9.3720117303708417</v>
      </c>
      <c r="AW49" s="44">
        <f t="shared" si="18"/>
        <v>9.2231717558676909</v>
      </c>
      <c r="AX49" s="13"/>
      <c r="AY49" s="45">
        <f t="shared" si="19"/>
        <v>4382.5498853211011</v>
      </c>
      <c r="AZ49" s="45">
        <f t="shared" si="20"/>
        <v>1.5856770500362085</v>
      </c>
      <c r="BA49" s="45">
        <f t="shared" si="21"/>
        <v>7.4419987251576197E-2</v>
      </c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</row>
    <row r="50" spans="9:69" ht="15">
      <c r="I50" s="32" t="s">
        <v>4</v>
      </c>
      <c r="J50" s="23" t="s">
        <v>25</v>
      </c>
      <c r="K50" s="23"/>
      <c r="L50" s="23"/>
      <c r="O50" s="32" t="s">
        <v>47</v>
      </c>
      <c r="P50" s="51"/>
      <c r="Q50" s="23" t="s">
        <v>53</v>
      </c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52">
        <f>[2]FULL!$I$89</f>
        <v>9</v>
      </c>
      <c r="AJ50" s="52">
        <f>[2]FULL!$J$89</f>
        <v>2</v>
      </c>
      <c r="AK50" s="52">
        <f>[2]FULL!$K$89</f>
        <v>3</v>
      </c>
      <c r="AL50" s="52">
        <f>[2]FULL!$L$89</f>
        <v>7</v>
      </c>
      <c r="AM50" s="52">
        <f>[2]FULL!$M$89</f>
        <v>15</v>
      </c>
      <c r="AN50" s="52">
        <f>[2]FULL!$N$89</f>
        <v>11</v>
      </c>
      <c r="AO50" s="52">
        <f>[2]FULL!$O$89</f>
        <v>30</v>
      </c>
      <c r="AP50" s="52">
        <f>[2]FULL!$P$89</f>
        <v>120</v>
      </c>
      <c r="AQ50" s="52">
        <f>[2]FULL!$Q$89</f>
        <v>189</v>
      </c>
      <c r="AR50" s="52">
        <f>[2]FULL!$R$89</f>
        <v>1377</v>
      </c>
      <c r="AS50" s="42">
        <f t="shared" si="15"/>
        <v>1763</v>
      </c>
      <c r="AT50" s="52">
        <f>[2]FULL!$U$89</f>
        <v>80</v>
      </c>
      <c r="AU50" s="43">
        <f t="shared" si="16"/>
        <v>9.5473624503686896</v>
      </c>
      <c r="AV50" s="44">
        <f t="shared" si="17"/>
        <v>9.6016680396283878</v>
      </c>
      <c r="AW50" s="44">
        <f t="shared" si="18"/>
        <v>9.4930568611089914</v>
      </c>
      <c r="AX50" s="13"/>
      <c r="AY50" s="45">
        <f t="shared" si="19"/>
        <v>2384.7952353942142</v>
      </c>
      <c r="AZ50" s="45">
        <f t="shared" si="20"/>
        <v>1.1633826846480171</v>
      </c>
      <c r="BA50" s="45">
        <f t="shared" si="21"/>
        <v>5.4305589259697688E-2</v>
      </c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</row>
    <row r="51" spans="9:69" ht="15">
      <c r="I51" s="32" t="s">
        <v>4</v>
      </c>
      <c r="J51" s="23" t="s">
        <v>25</v>
      </c>
      <c r="K51" s="23"/>
      <c r="L51" s="23"/>
      <c r="O51" s="32" t="s">
        <v>47</v>
      </c>
      <c r="P51" s="51"/>
      <c r="Q51" s="23" t="s">
        <v>32</v>
      </c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52">
        <f>[2]FULL!$I$104</f>
        <v>32</v>
      </c>
      <c r="AJ51" s="52">
        <f>[2]FULL!$J$104</f>
        <v>15</v>
      </c>
      <c r="AK51" s="52">
        <f>[2]FULL!$K$104</f>
        <v>15</v>
      </c>
      <c r="AL51" s="52">
        <f>[2]FULL!$L$104</f>
        <v>12</v>
      </c>
      <c r="AM51" s="52">
        <f>[2]FULL!$M$104</f>
        <v>54</v>
      </c>
      <c r="AN51" s="52">
        <f>[2]FULL!$N$104</f>
        <v>38</v>
      </c>
      <c r="AO51" s="52">
        <f>[2]FULL!$O$104</f>
        <v>69</v>
      </c>
      <c r="AP51" s="52">
        <f>[2]FULL!$P$104</f>
        <v>177</v>
      </c>
      <c r="AQ51" s="52">
        <f>[2]FULL!$Q$104</f>
        <v>198</v>
      </c>
      <c r="AR51" s="52">
        <f>[2]FULL!$R$104</f>
        <v>1027</v>
      </c>
      <c r="AS51" s="42">
        <f t="shared" si="15"/>
        <v>1637</v>
      </c>
      <c r="AT51" s="52">
        <f>[2]FULL!$U$104</f>
        <v>206</v>
      </c>
      <c r="AU51" s="43">
        <f t="shared" si="16"/>
        <v>8.9211973121563837</v>
      </c>
      <c r="AV51" s="44">
        <f t="shared" si="17"/>
        <v>9.0162495177737547</v>
      </c>
      <c r="AW51" s="44">
        <f t="shared" si="18"/>
        <v>8.8261451065390126</v>
      </c>
      <c r="AX51" s="13"/>
      <c r="AY51" s="45">
        <f t="shared" si="19"/>
        <v>6298.8344532681749</v>
      </c>
      <c r="AZ51" s="45">
        <f t="shared" si="20"/>
        <v>1.9621782051698637</v>
      </c>
      <c r="BA51" s="45">
        <f t="shared" si="21"/>
        <v>9.5052205617370211E-2</v>
      </c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</row>
    <row r="52" spans="9:69" ht="15">
      <c r="I52" s="32" t="s">
        <v>4</v>
      </c>
      <c r="J52" s="23" t="s">
        <v>25</v>
      </c>
      <c r="K52" s="23"/>
      <c r="L52" s="23"/>
      <c r="O52" s="32" t="s">
        <v>47</v>
      </c>
      <c r="P52" s="51"/>
      <c r="Q52" s="23" t="s">
        <v>54</v>
      </c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52">
        <f>[2]FULL!$I$119</f>
        <v>45</v>
      </c>
      <c r="AJ52" s="52">
        <f>[2]FULL!$J$119</f>
        <v>17</v>
      </c>
      <c r="AK52" s="52">
        <f>[2]FULL!$K$119</f>
        <v>12</v>
      </c>
      <c r="AL52" s="52">
        <f>[2]FULL!$L$119</f>
        <v>19</v>
      </c>
      <c r="AM52" s="52">
        <f>[2]FULL!$M$119</f>
        <v>57</v>
      </c>
      <c r="AN52" s="52">
        <f>[2]FULL!$N$119</f>
        <v>46</v>
      </c>
      <c r="AO52" s="52">
        <f>[2]FULL!$O$119</f>
        <v>101</v>
      </c>
      <c r="AP52" s="52">
        <f>[2]FULL!$P$119</f>
        <v>222</v>
      </c>
      <c r="AQ52" s="52">
        <f>[2]FULL!$Q$119</f>
        <v>197</v>
      </c>
      <c r="AR52" s="52">
        <f>[2]FULL!$R$119</f>
        <v>1070</v>
      </c>
      <c r="AS52" s="42">
        <f t="shared" si="15"/>
        <v>1786</v>
      </c>
      <c r="AT52" s="52">
        <f>[2]FULL!$U$119</f>
        <v>57</v>
      </c>
      <c r="AU52" s="43">
        <f t="shared" si="16"/>
        <v>8.7950727883538633</v>
      </c>
      <c r="AV52" s="44">
        <f t="shared" si="17"/>
        <v>8.8905610581289292</v>
      </c>
      <c r="AW52" s="44">
        <f t="shared" si="18"/>
        <v>8.6995845185787974</v>
      </c>
      <c r="AX52" s="13"/>
      <c r="AY52" s="45">
        <f t="shared" si="19"/>
        <v>7566.9966405375144</v>
      </c>
      <c r="AZ52" s="45">
        <f t="shared" si="20"/>
        <v>2.0589351141361152</v>
      </c>
      <c r="BA52" s="45">
        <f t="shared" si="21"/>
        <v>9.5488269775066206E-2</v>
      </c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</row>
    <row r="53" spans="9:69" ht="15">
      <c r="I53" s="32" t="s">
        <v>4</v>
      </c>
      <c r="J53" s="32" t="s">
        <v>25</v>
      </c>
      <c r="O53" s="32" t="s">
        <v>47</v>
      </c>
      <c r="P53" s="51"/>
      <c r="Q53" s="23" t="s">
        <v>34</v>
      </c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52">
        <f>[2]FULL!$I$134</f>
        <v>41</v>
      </c>
      <c r="AJ53" s="52">
        <f>[2]FULL!$J$134</f>
        <v>19</v>
      </c>
      <c r="AK53" s="52">
        <f>[2]FULL!$K$134</f>
        <v>20</v>
      </c>
      <c r="AL53" s="52">
        <f>[2]FULL!$L$134</f>
        <v>23</v>
      </c>
      <c r="AM53" s="52">
        <f>[2]FULL!$M$134</f>
        <v>62</v>
      </c>
      <c r="AN53" s="52">
        <f>[2]FULL!$N$134</f>
        <v>49</v>
      </c>
      <c r="AO53" s="52">
        <f>[2]FULL!$O$134</f>
        <v>127</v>
      </c>
      <c r="AP53" s="52">
        <f>[2]FULL!$P$134</f>
        <v>283</v>
      </c>
      <c r="AQ53" s="52">
        <f>[2]FULL!$Q$134</f>
        <v>227</v>
      </c>
      <c r="AR53" s="52">
        <f>[2]FULL!$R$134</f>
        <v>956</v>
      </c>
      <c r="AS53" s="42">
        <f t="shared" si="15"/>
        <v>1807</v>
      </c>
      <c r="AT53" s="52">
        <f>[2]FULL!$U$134</f>
        <v>36</v>
      </c>
      <c r="AU53" s="43">
        <f t="shared" si="16"/>
        <v>8.6281128942999441</v>
      </c>
      <c r="AV53" s="44">
        <f t="shared" si="17"/>
        <v>8.7238108155794976</v>
      </c>
      <c r="AW53" s="44">
        <f t="shared" si="18"/>
        <v>8.5324149730203906</v>
      </c>
      <c r="AX53" s="13"/>
      <c r="AY53" s="45">
        <f t="shared" si="19"/>
        <v>7780.0918649695632</v>
      </c>
      <c r="AZ53" s="45">
        <f t="shared" si="20"/>
        <v>2.0755513837278938</v>
      </c>
      <c r="BA53" s="45">
        <f t="shared" si="21"/>
        <v>9.5697921279552789E-2</v>
      </c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</row>
    <row r="54" spans="9:69"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N54" s="23"/>
      <c r="AO54" s="21"/>
      <c r="AP54" s="21"/>
      <c r="AQ54" s="21"/>
      <c r="AR54" s="25"/>
      <c r="AS54" s="25"/>
      <c r="AT54" s="25"/>
      <c r="AU54" s="53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</row>
  </sheetData>
  <mergeCells count="1">
    <mergeCell ref="A3:G3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9.01 ODI_CustomerSatisfaction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Sharrem</dc:creator>
  <cp:lastModifiedBy>James Sharrem</cp:lastModifiedBy>
  <dcterms:created xsi:type="dcterms:W3CDTF">2022-08-10T11:15:59Z</dcterms:created>
  <dcterms:modified xsi:type="dcterms:W3CDTF">2022-08-10T11:18:23Z</dcterms:modified>
</cp:coreProperties>
</file>