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DPCR Main - docs for review\2019-20 Actual Results\Reg returns\Huddle upload August 20\Cost_RRP\"/>
    </mc:Choice>
  </mc:AlternateContent>
  <bookViews>
    <workbookView xWindow="0" yWindow="0" windowWidth="28800" windowHeight="13488"/>
  </bookViews>
  <sheets>
    <sheet name="WWU Customer Satisfaction Surv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bb2" localSheetId="0" hidden="1">{#N/A,#N/A,FALSE,"PRJCTED MNTHLY QTY's"}</definedName>
    <definedName name="_______bb2" hidden="1">{#N/A,#N/A,FALSE,"PRJCTED MNTHLY QTY's"}</definedName>
    <definedName name="_______Lee5" localSheetId="0" hidden="1">{#VALUE!,#N/A,FALSE,0}</definedName>
    <definedName name="_______Lee5" hidden="1">{#VALUE!,#N/A,FALSE,0}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IntlFixup" hidden="1">TRUE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9A428CE1_B4D9_11D0_A8AA_0000C071AEE7_.wvu.Cols" hidden="1">[3]Sheet1!$A$1:$Q$65536,[3]Sheet1!$Y$1:$Z$65536</definedName>
    <definedName name="Z_9A428CE1_B4D9_11D0_A8AA_0000C071AEE7_.wvu.PrintArea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L45" i="1"/>
  <c r="N44" i="1"/>
  <c r="R44" i="1" s="1"/>
  <c r="L44" i="1"/>
  <c r="N43" i="1"/>
  <c r="L43" i="1"/>
  <c r="N42" i="1"/>
  <c r="L42" i="1"/>
  <c r="N41" i="1"/>
  <c r="L41" i="1"/>
  <c r="N40" i="1"/>
  <c r="R40" i="1" s="1"/>
  <c r="L40" i="1"/>
  <c r="N39" i="1"/>
  <c r="L39" i="1"/>
  <c r="N38" i="1"/>
  <c r="R38" i="1" s="1"/>
  <c r="L38" i="1"/>
  <c r="N37" i="1"/>
  <c r="R37" i="1" s="1"/>
  <c r="L37" i="1"/>
  <c r="N36" i="1"/>
  <c r="R36" i="1" s="1"/>
  <c r="L36" i="1"/>
  <c r="N29" i="1"/>
  <c r="L29" i="1"/>
  <c r="N28" i="1"/>
  <c r="R28" i="1" s="1"/>
  <c r="L28" i="1"/>
  <c r="N27" i="1"/>
  <c r="R27" i="1" s="1"/>
  <c r="L27" i="1"/>
  <c r="N26" i="1"/>
  <c r="R26" i="1" s="1"/>
  <c r="L26" i="1"/>
  <c r="N25" i="1"/>
  <c r="L25" i="1"/>
  <c r="N24" i="1"/>
  <c r="R24" i="1" s="1"/>
  <c r="L24" i="1"/>
  <c r="N23" i="1"/>
  <c r="R23" i="1" s="1"/>
  <c r="L23" i="1"/>
  <c r="N22" i="1"/>
  <c r="R22" i="1" s="1"/>
  <c r="L22" i="1"/>
  <c r="N15" i="1"/>
  <c r="L15" i="1"/>
  <c r="N14" i="1"/>
  <c r="L14" i="1"/>
  <c r="N13" i="1"/>
  <c r="R13" i="1" s="1"/>
  <c r="L13" i="1"/>
  <c r="N12" i="1"/>
  <c r="R12" i="1" s="1"/>
  <c r="L12" i="1"/>
  <c r="N11" i="1"/>
  <c r="L11" i="1"/>
  <c r="N10" i="1"/>
  <c r="R10" i="1" s="1"/>
  <c r="L10" i="1"/>
  <c r="N9" i="1"/>
  <c r="R9" i="1" s="1"/>
  <c r="L9" i="1"/>
  <c r="N8" i="1"/>
  <c r="R8" i="1" s="1"/>
  <c r="L8" i="1"/>
  <c r="S37" i="1" l="1"/>
  <c r="T37" i="1" s="1"/>
  <c r="O37" i="1" s="1"/>
  <c r="S44" i="1"/>
  <c r="T44" i="1" s="1"/>
  <c r="P44" i="1" s="1"/>
  <c r="S40" i="1"/>
  <c r="T40" i="1" s="1"/>
  <c r="P40" i="1" s="1"/>
  <c r="S36" i="1"/>
  <c r="T36" i="1" s="1"/>
  <c r="O36" i="1" s="1"/>
  <c r="R45" i="1"/>
  <c r="S45" i="1" s="1"/>
  <c r="T45" i="1" s="1"/>
  <c r="P45" i="1" s="1"/>
  <c r="R42" i="1"/>
  <c r="S42" i="1" s="1"/>
  <c r="T42" i="1" s="1"/>
  <c r="P42" i="1" s="1"/>
  <c r="R41" i="1"/>
  <c r="S41" i="1" s="1"/>
  <c r="T41" i="1" s="1"/>
  <c r="O41" i="1" s="1"/>
  <c r="S26" i="1"/>
  <c r="T26" i="1" s="1"/>
  <c r="P26" i="1" s="1"/>
  <c r="S23" i="1"/>
  <c r="T23" i="1" s="1"/>
  <c r="P23" i="1" s="1"/>
  <c r="S27" i="1"/>
  <c r="T27" i="1" s="1"/>
  <c r="P27" i="1" s="1"/>
  <c r="S22" i="1"/>
  <c r="T22" i="1" s="1"/>
  <c r="O22" i="1" s="1"/>
  <c r="S24" i="1"/>
  <c r="T24" i="1" s="1"/>
  <c r="P24" i="1" s="1"/>
  <c r="S13" i="1"/>
  <c r="T13" i="1" s="1"/>
  <c r="O13" i="1" s="1"/>
  <c r="S9" i="1"/>
  <c r="T9" i="1" s="1"/>
  <c r="P9" i="1" s="1"/>
  <c r="S12" i="1"/>
  <c r="T12" i="1" s="1"/>
  <c r="O12" i="1" s="1"/>
  <c r="R14" i="1"/>
  <c r="S14" i="1" s="1"/>
  <c r="T14" i="1" s="1"/>
  <c r="P14" i="1" s="1"/>
  <c r="S8" i="1"/>
  <c r="T8" i="1" s="1"/>
  <c r="O8" i="1" s="1"/>
  <c r="R11" i="1"/>
  <c r="S11" i="1" s="1"/>
  <c r="T11" i="1" s="1"/>
  <c r="O11" i="1" s="1"/>
  <c r="R39" i="1"/>
  <c r="S39" i="1" s="1"/>
  <c r="T39" i="1" s="1"/>
  <c r="P39" i="1" s="1"/>
  <c r="R29" i="1"/>
  <c r="S29" i="1" s="1"/>
  <c r="T29" i="1" s="1"/>
  <c r="O29" i="1" s="1"/>
  <c r="S10" i="1"/>
  <c r="T10" i="1" s="1"/>
  <c r="P10" i="1" s="1"/>
  <c r="R25" i="1"/>
  <c r="S25" i="1" s="1"/>
  <c r="T25" i="1" s="1"/>
  <c r="O25" i="1" s="1"/>
  <c r="S38" i="1"/>
  <c r="T38" i="1" s="1"/>
  <c r="P38" i="1" s="1"/>
  <c r="R15" i="1"/>
  <c r="S15" i="1" s="1"/>
  <c r="T15" i="1" s="1"/>
  <c r="P15" i="1" s="1"/>
  <c r="S28" i="1"/>
  <c r="T28" i="1" s="1"/>
  <c r="P28" i="1" s="1"/>
  <c r="R43" i="1"/>
  <c r="S43" i="1" s="1"/>
  <c r="T43" i="1" s="1"/>
  <c r="P43" i="1" s="1"/>
  <c r="O44" i="1" l="1"/>
  <c r="P37" i="1"/>
  <c r="P36" i="1"/>
  <c r="O38" i="1"/>
  <c r="O40" i="1"/>
  <c r="O45" i="1"/>
  <c r="O42" i="1"/>
  <c r="P41" i="1"/>
  <c r="O39" i="1"/>
  <c r="O26" i="1"/>
  <c r="O24" i="1"/>
  <c r="O23" i="1"/>
  <c r="P29" i="1"/>
  <c r="O27" i="1"/>
  <c r="P22" i="1"/>
  <c r="O28" i="1"/>
  <c r="P25" i="1"/>
  <c r="P13" i="1"/>
  <c r="O9" i="1"/>
  <c r="P12" i="1"/>
  <c r="O14" i="1"/>
  <c r="P11" i="1"/>
  <c r="O15" i="1"/>
  <c r="O10" i="1"/>
  <c r="P8" i="1"/>
  <c r="O43" i="1"/>
</calcChain>
</file>

<file path=xl/sharedStrings.xml><?xml version="1.0" encoding="utf-8"?>
<sst xmlns="http://schemas.openxmlformats.org/spreadsheetml/2006/main" count="61" uniqueCount="42">
  <si>
    <t>PLANNED WORK SURVEY</t>
  </si>
  <si>
    <t>Number of customers expressing given level of satisfaction, by survey question</t>
  </si>
  <si>
    <t>Calculations</t>
  </si>
  <si>
    <t>TOTAL</t>
  </si>
  <si>
    <t>Not stated</t>
  </si>
  <si>
    <t>Mean Score</t>
  </si>
  <si>
    <t>Upper 95% CI</t>
  </si>
  <si>
    <t>Lower 95% CI</t>
  </si>
  <si>
    <t>(x-mean)^2</t>
  </si>
  <si>
    <t>Standard deviation</t>
  </si>
  <si>
    <t>CI</t>
  </si>
  <si>
    <t>Q3 Duration of the interruption</t>
  </si>
  <si>
    <t>Q5  Advance notice of work</t>
  </si>
  <si>
    <t>Q6  Satisfaction with site tidiness</t>
  </si>
  <si>
    <t>Q7  Communication while work was being carried out</t>
  </si>
  <si>
    <t>Q8  Satisfaction with excavation period</t>
  </si>
  <si>
    <t>Q9 Skill and professionalism of the workforce</t>
  </si>
  <si>
    <t>Q10 Overall quality of work</t>
  </si>
  <si>
    <t>Q11 Satisfaction with overall service provided</t>
  </si>
  <si>
    <t>EMERGENCY RESPONSE AND REPAIR SURVEY</t>
  </si>
  <si>
    <t>Number of customers expressing given level of satisfaction, by survey question (excluding telephone service)</t>
  </si>
  <si>
    <t>Q5   Time it took for engineer to respond</t>
  </si>
  <si>
    <t>Q9    Duration of interruption</t>
  </si>
  <si>
    <t>Q10  Communication during interruption</t>
  </si>
  <si>
    <t>Q11  Satisfaction with site tidiness</t>
  </si>
  <si>
    <t>Q12  Satisfaction with excavation period</t>
  </si>
  <si>
    <t>Q13  Skill and professionalism of the workforce</t>
  </si>
  <si>
    <t>Q14  Overall quality of work</t>
  </si>
  <si>
    <t>Q15  Overall satisfaction of service provided</t>
  </si>
  <si>
    <t>CONNECTIONS SURVEY</t>
  </si>
  <si>
    <t>Q2  Application process and clarity of forms</t>
  </si>
  <si>
    <t>Q3 Time taken to provide quotation</t>
  </si>
  <si>
    <t>Q4 Time taken to schedule a date for works</t>
  </si>
  <si>
    <t>Q5 Length of time it took for work to be completed</t>
  </si>
  <si>
    <t>Q6 Skill and professionalism of the workforce</t>
  </si>
  <si>
    <t>Q7 Satisfaction with site tidiness</t>
  </si>
  <si>
    <t>Q8 Satisfaction with excavation period</t>
  </si>
  <si>
    <t>Q9 Overall quality of work</t>
  </si>
  <si>
    <t>Q10 Overall quality of communication</t>
  </si>
  <si>
    <t>Q11 Overall satisfaction with service provided</t>
  </si>
  <si>
    <t>Wales &amp; West Utilities Limited</t>
  </si>
  <si>
    <t>2019/20 Customer Satisfaction Survey - BMCS CSS Annual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</si>
</sst>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12"/>
      <name val="Verdana"/>
      <family val="2"/>
    </font>
    <font>
      <b/>
      <u/>
      <sz val="10"/>
      <name val="Verdana"/>
      <family val="2"/>
    </font>
    <font>
      <sz val="9"/>
      <color indexed="10"/>
      <name val="Verdana"/>
      <family val="2"/>
    </font>
    <font>
      <sz val="10"/>
      <color indexed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164" fontId="2" fillId="2" borderId="0" xfId="1" applyNumberFormat="1" applyFont="1" applyFill="1" applyBorder="1"/>
    <xf numFmtId="0" fontId="3" fillId="2" borderId="0" xfId="1" applyFont="1" applyFill="1" applyBorder="1"/>
    <xf numFmtId="0" fontId="4" fillId="0" borderId="0" xfId="2"/>
    <xf numFmtId="0" fontId="5" fillId="0" borderId="0" xfId="3" applyFont="1" applyProtection="1"/>
    <xf numFmtId="0" fontId="6" fillId="0" borderId="0" xfId="3" applyFont="1" applyProtection="1"/>
    <xf numFmtId="0" fontId="7" fillId="0" borderId="0" xfId="3" applyFont="1" applyProtection="1"/>
    <xf numFmtId="0" fontId="8" fillId="0" borderId="0" xfId="3" applyFont="1" applyProtection="1"/>
    <xf numFmtId="0" fontId="6" fillId="0" borderId="0" xfId="3" applyFont="1" applyAlignment="1" applyProtection="1"/>
    <xf numFmtId="0" fontId="9" fillId="0" borderId="0" xfId="3" applyFont="1" applyAlignment="1" applyProtection="1">
      <alignment horizontal="center" vertical="center"/>
    </xf>
    <xf numFmtId="0" fontId="6" fillId="0" borderId="0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Border="1" applyProtection="1"/>
    <xf numFmtId="0" fontId="7" fillId="0" borderId="1" xfId="3" applyFont="1" applyBorder="1" applyAlignment="1" applyProtection="1">
      <alignment horizontal="left" wrapText="1"/>
    </xf>
    <xf numFmtId="0" fontId="7" fillId="3" borderId="1" xfId="3" applyFont="1" applyFill="1" applyBorder="1" applyProtection="1">
      <protection locked="0"/>
    </xf>
    <xf numFmtId="0" fontId="7" fillId="4" borderId="2" xfId="3" applyFont="1" applyFill="1" applyBorder="1" applyProtection="1"/>
    <xf numFmtId="2" fontId="6" fillId="4" borderId="2" xfId="3" applyNumberFormat="1" applyFont="1" applyFill="1" applyBorder="1" applyAlignment="1" applyProtection="1">
      <alignment horizontal="center"/>
    </xf>
    <xf numFmtId="2" fontId="7" fillId="4" borderId="2" xfId="3" applyNumberFormat="1" applyFont="1" applyFill="1" applyBorder="1" applyAlignment="1" applyProtection="1">
      <alignment horizontal="center"/>
    </xf>
    <xf numFmtId="2" fontId="7" fillId="0" borderId="1" xfId="3" applyNumberFormat="1" applyFont="1" applyBorder="1" applyProtection="1"/>
    <xf numFmtId="0" fontId="7" fillId="5" borderId="1" xfId="3" applyFont="1" applyFill="1" applyBorder="1" applyAlignment="1" applyProtection="1">
      <alignment horizontal="left" wrapText="1"/>
    </xf>
    <xf numFmtId="0" fontId="7" fillId="0" borderId="0" xfId="3" applyFont="1" applyBorder="1" applyProtection="1"/>
    <xf numFmtId="0" fontId="7" fillId="0" borderId="0" xfId="3" applyFont="1" applyBorder="1" applyAlignment="1" applyProtection="1">
      <alignment horizontal="center" vertical="center" wrapText="1"/>
    </xf>
    <xf numFmtId="0" fontId="10" fillId="0" borderId="0" xfId="3" applyFont="1" applyAlignment="1" applyProtection="1">
      <alignment horizontal="center"/>
    </xf>
    <xf numFmtId="0" fontId="10" fillId="0" borderId="0" xfId="3" applyFont="1" applyProtection="1"/>
    <xf numFmtId="0" fontId="7" fillId="0" borderId="1" xfId="3" applyFont="1" applyBorder="1" applyAlignment="1" applyProtection="1">
      <alignment horizontal="left"/>
    </xf>
    <xf numFmtId="0" fontId="7" fillId="5" borderId="1" xfId="3" applyFont="1" applyFill="1" applyBorder="1" applyAlignment="1" applyProtection="1">
      <alignment horizontal="left"/>
    </xf>
    <xf numFmtId="0" fontId="7" fillId="0" borderId="1" xfId="3" applyFont="1" applyBorder="1" applyProtection="1"/>
    <xf numFmtId="0" fontId="11" fillId="0" borderId="0" xfId="3" applyFont="1" applyProtection="1"/>
  </cellXfs>
  <cellStyles count="4">
    <cellStyle name="%" xfId="1"/>
    <cellStyle name="Normal" xfId="0" builtinId="0"/>
    <cellStyle name="Normal - Style1 2" xfId="2"/>
    <cellStyle name="Normal 2 3 8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ys.Hudd\OneDrive%20-%20Wales%20&amp;%20West%20Utilities%20Limited\DAG\RRP%20Templates\Copy%20of%202018-19_-_gd_rrp_main_template_%20v6.0%203004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>
        <row r="1">
          <cell r="A1" t="str">
            <v>Regulatory Reporting Pack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U45"/>
  <sheetViews>
    <sheetView tabSelected="1" zoomScale="85" zoomScaleNormal="85" workbookViewId="0">
      <selection activeCell="A16" sqref="A16"/>
    </sheetView>
  </sheetViews>
  <sheetFormatPr defaultRowHeight="12.6"/>
  <cols>
    <col min="1" max="1" width="47.109375" style="6" customWidth="1"/>
    <col min="2" max="2" width="10.88671875" style="6" customWidth="1"/>
    <col min="3" max="3" width="11" style="6" customWidth="1"/>
    <col min="4" max="11" width="7" style="6" customWidth="1"/>
    <col min="12" max="12" width="8.5546875" style="6" bestFit="1" customWidth="1"/>
    <col min="13" max="13" width="9.109375" style="6"/>
    <col min="14" max="15" width="10.109375" style="6" customWidth="1"/>
    <col min="16" max="16" width="10.44140625" style="6" bestFit="1" customWidth="1"/>
    <col min="17" max="17" width="4.6640625" style="6" customWidth="1"/>
    <col min="18" max="18" width="15.109375" style="6" customWidth="1"/>
    <col min="19" max="19" width="26.6640625" style="6" customWidth="1"/>
    <col min="20" max="20" width="16" style="6" customWidth="1"/>
    <col min="21" max="21" width="16.44140625" style="6" customWidth="1"/>
    <col min="22" max="256" width="9.109375" style="6"/>
    <col min="257" max="257" width="47.109375" style="6" customWidth="1"/>
    <col min="258" max="258" width="10.88671875" style="6" customWidth="1"/>
    <col min="259" max="259" width="11" style="6" customWidth="1"/>
    <col min="260" max="267" width="7" style="6" customWidth="1"/>
    <col min="268" max="268" width="8.5546875" style="6" bestFit="1" customWidth="1"/>
    <col min="269" max="269" width="9.109375" style="6"/>
    <col min="270" max="271" width="10.109375" style="6" customWidth="1"/>
    <col min="272" max="272" width="10.44140625" style="6" bestFit="1" customWidth="1"/>
    <col min="273" max="273" width="4.6640625" style="6" customWidth="1"/>
    <col min="274" max="274" width="15.109375" style="6" customWidth="1"/>
    <col min="275" max="275" width="26.6640625" style="6" customWidth="1"/>
    <col min="276" max="276" width="16" style="6" customWidth="1"/>
    <col min="277" max="277" width="16.44140625" style="6" customWidth="1"/>
    <col min="278" max="512" width="9.109375" style="6"/>
    <col min="513" max="513" width="47.109375" style="6" customWidth="1"/>
    <col min="514" max="514" width="10.88671875" style="6" customWidth="1"/>
    <col min="515" max="515" width="11" style="6" customWidth="1"/>
    <col min="516" max="523" width="7" style="6" customWidth="1"/>
    <col min="524" max="524" width="8.5546875" style="6" bestFit="1" customWidth="1"/>
    <col min="525" max="525" width="9.109375" style="6"/>
    <col min="526" max="527" width="10.109375" style="6" customWidth="1"/>
    <col min="528" max="528" width="10.44140625" style="6" bestFit="1" customWidth="1"/>
    <col min="529" max="529" width="4.6640625" style="6" customWidth="1"/>
    <col min="530" max="530" width="15.109375" style="6" customWidth="1"/>
    <col min="531" max="531" width="26.6640625" style="6" customWidth="1"/>
    <col min="532" max="532" width="16" style="6" customWidth="1"/>
    <col min="533" max="533" width="16.44140625" style="6" customWidth="1"/>
    <col min="534" max="768" width="9.109375" style="6"/>
    <col min="769" max="769" width="47.109375" style="6" customWidth="1"/>
    <col min="770" max="770" width="10.88671875" style="6" customWidth="1"/>
    <col min="771" max="771" width="11" style="6" customWidth="1"/>
    <col min="772" max="779" width="7" style="6" customWidth="1"/>
    <col min="780" max="780" width="8.5546875" style="6" bestFit="1" customWidth="1"/>
    <col min="781" max="781" width="9.109375" style="6"/>
    <col min="782" max="783" width="10.109375" style="6" customWidth="1"/>
    <col min="784" max="784" width="10.44140625" style="6" bestFit="1" customWidth="1"/>
    <col min="785" max="785" width="4.6640625" style="6" customWidth="1"/>
    <col min="786" max="786" width="15.109375" style="6" customWidth="1"/>
    <col min="787" max="787" width="26.6640625" style="6" customWidth="1"/>
    <col min="788" max="788" width="16" style="6" customWidth="1"/>
    <col min="789" max="789" width="16.44140625" style="6" customWidth="1"/>
    <col min="790" max="1024" width="9.109375" style="6"/>
    <col min="1025" max="1025" width="47.109375" style="6" customWidth="1"/>
    <col min="1026" max="1026" width="10.88671875" style="6" customWidth="1"/>
    <col min="1027" max="1027" width="11" style="6" customWidth="1"/>
    <col min="1028" max="1035" width="7" style="6" customWidth="1"/>
    <col min="1036" max="1036" width="8.5546875" style="6" bestFit="1" customWidth="1"/>
    <col min="1037" max="1037" width="9.109375" style="6"/>
    <col min="1038" max="1039" width="10.109375" style="6" customWidth="1"/>
    <col min="1040" max="1040" width="10.44140625" style="6" bestFit="1" customWidth="1"/>
    <col min="1041" max="1041" width="4.6640625" style="6" customWidth="1"/>
    <col min="1042" max="1042" width="15.109375" style="6" customWidth="1"/>
    <col min="1043" max="1043" width="26.6640625" style="6" customWidth="1"/>
    <col min="1044" max="1044" width="16" style="6" customWidth="1"/>
    <col min="1045" max="1045" width="16.44140625" style="6" customWidth="1"/>
    <col min="1046" max="1280" width="9.109375" style="6"/>
    <col min="1281" max="1281" width="47.109375" style="6" customWidth="1"/>
    <col min="1282" max="1282" width="10.88671875" style="6" customWidth="1"/>
    <col min="1283" max="1283" width="11" style="6" customWidth="1"/>
    <col min="1284" max="1291" width="7" style="6" customWidth="1"/>
    <col min="1292" max="1292" width="8.5546875" style="6" bestFit="1" customWidth="1"/>
    <col min="1293" max="1293" width="9.109375" style="6"/>
    <col min="1294" max="1295" width="10.109375" style="6" customWidth="1"/>
    <col min="1296" max="1296" width="10.44140625" style="6" bestFit="1" customWidth="1"/>
    <col min="1297" max="1297" width="4.6640625" style="6" customWidth="1"/>
    <col min="1298" max="1298" width="15.109375" style="6" customWidth="1"/>
    <col min="1299" max="1299" width="26.6640625" style="6" customWidth="1"/>
    <col min="1300" max="1300" width="16" style="6" customWidth="1"/>
    <col min="1301" max="1301" width="16.44140625" style="6" customWidth="1"/>
    <col min="1302" max="1536" width="9.109375" style="6"/>
    <col min="1537" max="1537" width="47.109375" style="6" customWidth="1"/>
    <col min="1538" max="1538" width="10.88671875" style="6" customWidth="1"/>
    <col min="1539" max="1539" width="11" style="6" customWidth="1"/>
    <col min="1540" max="1547" width="7" style="6" customWidth="1"/>
    <col min="1548" max="1548" width="8.5546875" style="6" bestFit="1" customWidth="1"/>
    <col min="1549" max="1549" width="9.109375" style="6"/>
    <col min="1550" max="1551" width="10.109375" style="6" customWidth="1"/>
    <col min="1552" max="1552" width="10.44140625" style="6" bestFit="1" customWidth="1"/>
    <col min="1553" max="1553" width="4.6640625" style="6" customWidth="1"/>
    <col min="1554" max="1554" width="15.109375" style="6" customWidth="1"/>
    <col min="1555" max="1555" width="26.6640625" style="6" customWidth="1"/>
    <col min="1556" max="1556" width="16" style="6" customWidth="1"/>
    <col min="1557" max="1557" width="16.44140625" style="6" customWidth="1"/>
    <col min="1558" max="1792" width="9.109375" style="6"/>
    <col min="1793" max="1793" width="47.109375" style="6" customWidth="1"/>
    <col min="1794" max="1794" width="10.88671875" style="6" customWidth="1"/>
    <col min="1795" max="1795" width="11" style="6" customWidth="1"/>
    <col min="1796" max="1803" width="7" style="6" customWidth="1"/>
    <col min="1804" max="1804" width="8.5546875" style="6" bestFit="1" customWidth="1"/>
    <col min="1805" max="1805" width="9.109375" style="6"/>
    <col min="1806" max="1807" width="10.109375" style="6" customWidth="1"/>
    <col min="1808" max="1808" width="10.44140625" style="6" bestFit="1" customWidth="1"/>
    <col min="1809" max="1809" width="4.6640625" style="6" customWidth="1"/>
    <col min="1810" max="1810" width="15.109375" style="6" customWidth="1"/>
    <col min="1811" max="1811" width="26.6640625" style="6" customWidth="1"/>
    <col min="1812" max="1812" width="16" style="6" customWidth="1"/>
    <col min="1813" max="1813" width="16.44140625" style="6" customWidth="1"/>
    <col min="1814" max="2048" width="9.109375" style="6"/>
    <col min="2049" max="2049" width="47.109375" style="6" customWidth="1"/>
    <col min="2050" max="2050" width="10.88671875" style="6" customWidth="1"/>
    <col min="2051" max="2051" width="11" style="6" customWidth="1"/>
    <col min="2052" max="2059" width="7" style="6" customWidth="1"/>
    <col min="2060" max="2060" width="8.5546875" style="6" bestFit="1" customWidth="1"/>
    <col min="2061" max="2061" width="9.109375" style="6"/>
    <col min="2062" max="2063" width="10.109375" style="6" customWidth="1"/>
    <col min="2064" max="2064" width="10.44140625" style="6" bestFit="1" customWidth="1"/>
    <col min="2065" max="2065" width="4.6640625" style="6" customWidth="1"/>
    <col min="2066" max="2066" width="15.109375" style="6" customWidth="1"/>
    <col min="2067" max="2067" width="26.6640625" style="6" customWidth="1"/>
    <col min="2068" max="2068" width="16" style="6" customWidth="1"/>
    <col min="2069" max="2069" width="16.44140625" style="6" customWidth="1"/>
    <col min="2070" max="2304" width="9.109375" style="6"/>
    <col min="2305" max="2305" width="47.109375" style="6" customWidth="1"/>
    <col min="2306" max="2306" width="10.88671875" style="6" customWidth="1"/>
    <col min="2307" max="2307" width="11" style="6" customWidth="1"/>
    <col min="2308" max="2315" width="7" style="6" customWidth="1"/>
    <col min="2316" max="2316" width="8.5546875" style="6" bestFit="1" customWidth="1"/>
    <col min="2317" max="2317" width="9.109375" style="6"/>
    <col min="2318" max="2319" width="10.109375" style="6" customWidth="1"/>
    <col min="2320" max="2320" width="10.44140625" style="6" bestFit="1" customWidth="1"/>
    <col min="2321" max="2321" width="4.6640625" style="6" customWidth="1"/>
    <col min="2322" max="2322" width="15.109375" style="6" customWidth="1"/>
    <col min="2323" max="2323" width="26.6640625" style="6" customWidth="1"/>
    <col min="2324" max="2324" width="16" style="6" customWidth="1"/>
    <col min="2325" max="2325" width="16.44140625" style="6" customWidth="1"/>
    <col min="2326" max="2560" width="9.109375" style="6"/>
    <col min="2561" max="2561" width="47.109375" style="6" customWidth="1"/>
    <col min="2562" max="2562" width="10.88671875" style="6" customWidth="1"/>
    <col min="2563" max="2563" width="11" style="6" customWidth="1"/>
    <col min="2564" max="2571" width="7" style="6" customWidth="1"/>
    <col min="2572" max="2572" width="8.5546875" style="6" bestFit="1" customWidth="1"/>
    <col min="2573" max="2573" width="9.109375" style="6"/>
    <col min="2574" max="2575" width="10.109375" style="6" customWidth="1"/>
    <col min="2576" max="2576" width="10.44140625" style="6" bestFit="1" customWidth="1"/>
    <col min="2577" max="2577" width="4.6640625" style="6" customWidth="1"/>
    <col min="2578" max="2578" width="15.109375" style="6" customWidth="1"/>
    <col min="2579" max="2579" width="26.6640625" style="6" customWidth="1"/>
    <col min="2580" max="2580" width="16" style="6" customWidth="1"/>
    <col min="2581" max="2581" width="16.44140625" style="6" customWidth="1"/>
    <col min="2582" max="2816" width="9.109375" style="6"/>
    <col min="2817" max="2817" width="47.109375" style="6" customWidth="1"/>
    <col min="2818" max="2818" width="10.88671875" style="6" customWidth="1"/>
    <col min="2819" max="2819" width="11" style="6" customWidth="1"/>
    <col min="2820" max="2827" width="7" style="6" customWidth="1"/>
    <col min="2828" max="2828" width="8.5546875" style="6" bestFit="1" customWidth="1"/>
    <col min="2829" max="2829" width="9.109375" style="6"/>
    <col min="2830" max="2831" width="10.109375" style="6" customWidth="1"/>
    <col min="2832" max="2832" width="10.44140625" style="6" bestFit="1" customWidth="1"/>
    <col min="2833" max="2833" width="4.6640625" style="6" customWidth="1"/>
    <col min="2834" max="2834" width="15.109375" style="6" customWidth="1"/>
    <col min="2835" max="2835" width="26.6640625" style="6" customWidth="1"/>
    <col min="2836" max="2836" width="16" style="6" customWidth="1"/>
    <col min="2837" max="2837" width="16.44140625" style="6" customWidth="1"/>
    <col min="2838" max="3072" width="9.109375" style="6"/>
    <col min="3073" max="3073" width="47.109375" style="6" customWidth="1"/>
    <col min="3074" max="3074" width="10.88671875" style="6" customWidth="1"/>
    <col min="3075" max="3075" width="11" style="6" customWidth="1"/>
    <col min="3076" max="3083" width="7" style="6" customWidth="1"/>
    <col min="3084" max="3084" width="8.5546875" style="6" bestFit="1" customWidth="1"/>
    <col min="3085" max="3085" width="9.109375" style="6"/>
    <col min="3086" max="3087" width="10.109375" style="6" customWidth="1"/>
    <col min="3088" max="3088" width="10.44140625" style="6" bestFit="1" customWidth="1"/>
    <col min="3089" max="3089" width="4.6640625" style="6" customWidth="1"/>
    <col min="3090" max="3090" width="15.109375" style="6" customWidth="1"/>
    <col min="3091" max="3091" width="26.6640625" style="6" customWidth="1"/>
    <col min="3092" max="3092" width="16" style="6" customWidth="1"/>
    <col min="3093" max="3093" width="16.44140625" style="6" customWidth="1"/>
    <col min="3094" max="3328" width="9.109375" style="6"/>
    <col min="3329" max="3329" width="47.109375" style="6" customWidth="1"/>
    <col min="3330" max="3330" width="10.88671875" style="6" customWidth="1"/>
    <col min="3331" max="3331" width="11" style="6" customWidth="1"/>
    <col min="3332" max="3339" width="7" style="6" customWidth="1"/>
    <col min="3340" max="3340" width="8.5546875" style="6" bestFit="1" customWidth="1"/>
    <col min="3341" max="3341" width="9.109375" style="6"/>
    <col min="3342" max="3343" width="10.109375" style="6" customWidth="1"/>
    <col min="3344" max="3344" width="10.44140625" style="6" bestFit="1" customWidth="1"/>
    <col min="3345" max="3345" width="4.6640625" style="6" customWidth="1"/>
    <col min="3346" max="3346" width="15.109375" style="6" customWidth="1"/>
    <col min="3347" max="3347" width="26.6640625" style="6" customWidth="1"/>
    <col min="3348" max="3348" width="16" style="6" customWidth="1"/>
    <col min="3349" max="3349" width="16.44140625" style="6" customWidth="1"/>
    <col min="3350" max="3584" width="9.109375" style="6"/>
    <col min="3585" max="3585" width="47.109375" style="6" customWidth="1"/>
    <col min="3586" max="3586" width="10.88671875" style="6" customWidth="1"/>
    <col min="3587" max="3587" width="11" style="6" customWidth="1"/>
    <col min="3588" max="3595" width="7" style="6" customWidth="1"/>
    <col min="3596" max="3596" width="8.5546875" style="6" bestFit="1" customWidth="1"/>
    <col min="3597" max="3597" width="9.109375" style="6"/>
    <col min="3598" max="3599" width="10.109375" style="6" customWidth="1"/>
    <col min="3600" max="3600" width="10.44140625" style="6" bestFit="1" customWidth="1"/>
    <col min="3601" max="3601" width="4.6640625" style="6" customWidth="1"/>
    <col min="3602" max="3602" width="15.109375" style="6" customWidth="1"/>
    <col min="3603" max="3603" width="26.6640625" style="6" customWidth="1"/>
    <col min="3604" max="3604" width="16" style="6" customWidth="1"/>
    <col min="3605" max="3605" width="16.44140625" style="6" customWidth="1"/>
    <col min="3606" max="3840" width="9.109375" style="6"/>
    <col min="3841" max="3841" width="47.109375" style="6" customWidth="1"/>
    <col min="3842" max="3842" width="10.88671875" style="6" customWidth="1"/>
    <col min="3843" max="3843" width="11" style="6" customWidth="1"/>
    <col min="3844" max="3851" width="7" style="6" customWidth="1"/>
    <col min="3852" max="3852" width="8.5546875" style="6" bestFit="1" customWidth="1"/>
    <col min="3853" max="3853" width="9.109375" style="6"/>
    <col min="3854" max="3855" width="10.109375" style="6" customWidth="1"/>
    <col min="3856" max="3856" width="10.44140625" style="6" bestFit="1" customWidth="1"/>
    <col min="3857" max="3857" width="4.6640625" style="6" customWidth="1"/>
    <col min="3858" max="3858" width="15.109375" style="6" customWidth="1"/>
    <col min="3859" max="3859" width="26.6640625" style="6" customWidth="1"/>
    <col min="3860" max="3860" width="16" style="6" customWidth="1"/>
    <col min="3861" max="3861" width="16.44140625" style="6" customWidth="1"/>
    <col min="3862" max="4096" width="9.109375" style="6"/>
    <col min="4097" max="4097" width="47.109375" style="6" customWidth="1"/>
    <col min="4098" max="4098" width="10.88671875" style="6" customWidth="1"/>
    <col min="4099" max="4099" width="11" style="6" customWidth="1"/>
    <col min="4100" max="4107" width="7" style="6" customWidth="1"/>
    <col min="4108" max="4108" width="8.5546875" style="6" bestFit="1" customWidth="1"/>
    <col min="4109" max="4109" width="9.109375" style="6"/>
    <col min="4110" max="4111" width="10.109375" style="6" customWidth="1"/>
    <col min="4112" max="4112" width="10.44140625" style="6" bestFit="1" customWidth="1"/>
    <col min="4113" max="4113" width="4.6640625" style="6" customWidth="1"/>
    <col min="4114" max="4114" width="15.109375" style="6" customWidth="1"/>
    <col min="4115" max="4115" width="26.6640625" style="6" customWidth="1"/>
    <col min="4116" max="4116" width="16" style="6" customWidth="1"/>
    <col min="4117" max="4117" width="16.44140625" style="6" customWidth="1"/>
    <col min="4118" max="4352" width="9.109375" style="6"/>
    <col min="4353" max="4353" width="47.109375" style="6" customWidth="1"/>
    <col min="4354" max="4354" width="10.88671875" style="6" customWidth="1"/>
    <col min="4355" max="4355" width="11" style="6" customWidth="1"/>
    <col min="4356" max="4363" width="7" style="6" customWidth="1"/>
    <col min="4364" max="4364" width="8.5546875" style="6" bestFit="1" customWidth="1"/>
    <col min="4365" max="4365" width="9.109375" style="6"/>
    <col min="4366" max="4367" width="10.109375" style="6" customWidth="1"/>
    <col min="4368" max="4368" width="10.44140625" style="6" bestFit="1" customWidth="1"/>
    <col min="4369" max="4369" width="4.6640625" style="6" customWidth="1"/>
    <col min="4370" max="4370" width="15.109375" style="6" customWidth="1"/>
    <col min="4371" max="4371" width="26.6640625" style="6" customWidth="1"/>
    <col min="4372" max="4372" width="16" style="6" customWidth="1"/>
    <col min="4373" max="4373" width="16.44140625" style="6" customWidth="1"/>
    <col min="4374" max="4608" width="9.109375" style="6"/>
    <col min="4609" max="4609" width="47.109375" style="6" customWidth="1"/>
    <col min="4610" max="4610" width="10.88671875" style="6" customWidth="1"/>
    <col min="4611" max="4611" width="11" style="6" customWidth="1"/>
    <col min="4612" max="4619" width="7" style="6" customWidth="1"/>
    <col min="4620" max="4620" width="8.5546875" style="6" bestFit="1" customWidth="1"/>
    <col min="4621" max="4621" width="9.109375" style="6"/>
    <col min="4622" max="4623" width="10.109375" style="6" customWidth="1"/>
    <col min="4624" max="4624" width="10.44140625" style="6" bestFit="1" customWidth="1"/>
    <col min="4625" max="4625" width="4.6640625" style="6" customWidth="1"/>
    <col min="4626" max="4626" width="15.109375" style="6" customWidth="1"/>
    <col min="4627" max="4627" width="26.6640625" style="6" customWidth="1"/>
    <col min="4628" max="4628" width="16" style="6" customWidth="1"/>
    <col min="4629" max="4629" width="16.44140625" style="6" customWidth="1"/>
    <col min="4630" max="4864" width="9.109375" style="6"/>
    <col min="4865" max="4865" width="47.109375" style="6" customWidth="1"/>
    <col min="4866" max="4866" width="10.88671875" style="6" customWidth="1"/>
    <col min="4867" max="4867" width="11" style="6" customWidth="1"/>
    <col min="4868" max="4875" width="7" style="6" customWidth="1"/>
    <col min="4876" max="4876" width="8.5546875" style="6" bestFit="1" customWidth="1"/>
    <col min="4877" max="4877" width="9.109375" style="6"/>
    <col min="4878" max="4879" width="10.109375" style="6" customWidth="1"/>
    <col min="4880" max="4880" width="10.44140625" style="6" bestFit="1" customWidth="1"/>
    <col min="4881" max="4881" width="4.6640625" style="6" customWidth="1"/>
    <col min="4882" max="4882" width="15.109375" style="6" customWidth="1"/>
    <col min="4883" max="4883" width="26.6640625" style="6" customWidth="1"/>
    <col min="4884" max="4884" width="16" style="6" customWidth="1"/>
    <col min="4885" max="4885" width="16.44140625" style="6" customWidth="1"/>
    <col min="4886" max="5120" width="9.109375" style="6"/>
    <col min="5121" max="5121" width="47.109375" style="6" customWidth="1"/>
    <col min="5122" max="5122" width="10.88671875" style="6" customWidth="1"/>
    <col min="5123" max="5123" width="11" style="6" customWidth="1"/>
    <col min="5124" max="5131" width="7" style="6" customWidth="1"/>
    <col min="5132" max="5132" width="8.5546875" style="6" bestFit="1" customWidth="1"/>
    <col min="5133" max="5133" width="9.109375" style="6"/>
    <col min="5134" max="5135" width="10.109375" style="6" customWidth="1"/>
    <col min="5136" max="5136" width="10.44140625" style="6" bestFit="1" customWidth="1"/>
    <col min="5137" max="5137" width="4.6640625" style="6" customWidth="1"/>
    <col min="5138" max="5138" width="15.109375" style="6" customWidth="1"/>
    <col min="5139" max="5139" width="26.6640625" style="6" customWidth="1"/>
    <col min="5140" max="5140" width="16" style="6" customWidth="1"/>
    <col min="5141" max="5141" width="16.44140625" style="6" customWidth="1"/>
    <col min="5142" max="5376" width="9.109375" style="6"/>
    <col min="5377" max="5377" width="47.109375" style="6" customWidth="1"/>
    <col min="5378" max="5378" width="10.88671875" style="6" customWidth="1"/>
    <col min="5379" max="5379" width="11" style="6" customWidth="1"/>
    <col min="5380" max="5387" width="7" style="6" customWidth="1"/>
    <col min="5388" max="5388" width="8.5546875" style="6" bestFit="1" customWidth="1"/>
    <col min="5389" max="5389" width="9.109375" style="6"/>
    <col min="5390" max="5391" width="10.109375" style="6" customWidth="1"/>
    <col min="5392" max="5392" width="10.44140625" style="6" bestFit="1" customWidth="1"/>
    <col min="5393" max="5393" width="4.6640625" style="6" customWidth="1"/>
    <col min="5394" max="5394" width="15.109375" style="6" customWidth="1"/>
    <col min="5395" max="5395" width="26.6640625" style="6" customWidth="1"/>
    <col min="5396" max="5396" width="16" style="6" customWidth="1"/>
    <col min="5397" max="5397" width="16.44140625" style="6" customWidth="1"/>
    <col min="5398" max="5632" width="9.109375" style="6"/>
    <col min="5633" max="5633" width="47.109375" style="6" customWidth="1"/>
    <col min="5634" max="5634" width="10.88671875" style="6" customWidth="1"/>
    <col min="5635" max="5635" width="11" style="6" customWidth="1"/>
    <col min="5636" max="5643" width="7" style="6" customWidth="1"/>
    <col min="5644" max="5644" width="8.5546875" style="6" bestFit="1" customWidth="1"/>
    <col min="5645" max="5645" width="9.109375" style="6"/>
    <col min="5646" max="5647" width="10.109375" style="6" customWidth="1"/>
    <col min="5648" max="5648" width="10.44140625" style="6" bestFit="1" customWidth="1"/>
    <col min="5649" max="5649" width="4.6640625" style="6" customWidth="1"/>
    <col min="5650" max="5650" width="15.109375" style="6" customWidth="1"/>
    <col min="5651" max="5651" width="26.6640625" style="6" customWidth="1"/>
    <col min="5652" max="5652" width="16" style="6" customWidth="1"/>
    <col min="5653" max="5653" width="16.44140625" style="6" customWidth="1"/>
    <col min="5654" max="5888" width="9.109375" style="6"/>
    <col min="5889" max="5889" width="47.109375" style="6" customWidth="1"/>
    <col min="5890" max="5890" width="10.88671875" style="6" customWidth="1"/>
    <col min="5891" max="5891" width="11" style="6" customWidth="1"/>
    <col min="5892" max="5899" width="7" style="6" customWidth="1"/>
    <col min="5900" max="5900" width="8.5546875" style="6" bestFit="1" customWidth="1"/>
    <col min="5901" max="5901" width="9.109375" style="6"/>
    <col min="5902" max="5903" width="10.109375" style="6" customWidth="1"/>
    <col min="5904" max="5904" width="10.44140625" style="6" bestFit="1" customWidth="1"/>
    <col min="5905" max="5905" width="4.6640625" style="6" customWidth="1"/>
    <col min="5906" max="5906" width="15.109375" style="6" customWidth="1"/>
    <col min="5907" max="5907" width="26.6640625" style="6" customWidth="1"/>
    <col min="5908" max="5908" width="16" style="6" customWidth="1"/>
    <col min="5909" max="5909" width="16.44140625" style="6" customWidth="1"/>
    <col min="5910" max="6144" width="9.109375" style="6"/>
    <col min="6145" max="6145" width="47.109375" style="6" customWidth="1"/>
    <col min="6146" max="6146" width="10.88671875" style="6" customWidth="1"/>
    <col min="6147" max="6147" width="11" style="6" customWidth="1"/>
    <col min="6148" max="6155" width="7" style="6" customWidth="1"/>
    <col min="6156" max="6156" width="8.5546875" style="6" bestFit="1" customWidth="1"/>
    <col min="6157" max="6157" width="9.109375" style="6"/>
    <col min="6158" max="6159" width="10.109375" style="6" customWidth="1"/>
    <col min="6160" max="6160" width="10.44140625" style="6" bestFit="1" customWidth="1"/>
    <col min="6161" max="6161" width="4.6640625" style="6" customWidth="1"/>
    <col min="6162" max="6162" width="15.109375" style="6" customWidth="1"/>
    <col min="6163" max="6163" width="26.6640625" style="6" customWidth="1"/>
    <col min="6164" max="6164" width="16" style="6" customWidth="1"/>
    <col min="6165" max="6165" width="16.44140625" style="6" customWidth="1"/>
    <col min="6166" max="6400" width="9.109375" style="6"/>
    <col min="6401" max="6401" width="47.109375" style="6" customWidth="1"/>
    <col min="6402" max="6402" width="10.88671875" style="6" customWidth="1"/>
    <col min="6403" max="6403" width="11" style="6" customWidth="1"/>
    <col min="6404" max="6411" width="7" style="6" customWidth="1"/>
    <col min="6412" max="6412" width="8.5546875" style="6" bestFit="1" customWidth="1"/>
    <col min="6413" max="6413" width="9.109375" style="6"/>
    <col min="6414" max="6415" width="10.109375" style="6" customWidth="1"/>
    <col min="6416" max="6416" width="10.44140625" style="6" bestFit="1" customWidth="1"/>
    <col min="6417" max="6417" width="4.6640625" style="6" customWidth="1"/>
    <col min="6418" max="6418" width="15.109375" style="6" customWidth="1"/>
    <col min="6419" max="6419" width="26.6640625" style="6" customWidth="1"/>
    <col min="6420" max="6420" width="16" style="6" customWidth="1"/>
    <col min="6421" max="6421" width="16.44140625" style="6" customWidth="1"/>
    <col min="6422" max="6656" width="9.109375" style="6"/>
    <col min="6657" max="6657" width="47.109375" style="6" customWidth="1"/>
    <col min="6658" max="6658" width="10.88671875" style="6" customWidth="1"/>
    <col min="6659" max="6659" width="11" style="6" customWidth="1"/>
    <col min="6660" max="6667" width="7" style="6" customWidth="1"/>
    <col min="6668" max="6668" width="8.5546875" style="6" bestFit="1" customWidth="1"/>
    <col min="6669" max="6669" width="9.109375" style="6"/>
    <col min="6670" max="6671" width="10.109375" style="6" customWidth="1"/>
    <col min="6672" max="6672" width="10.44140625" style="6" bestFit="1" customWidth="1"/>
    <col min="6673" max="6673" width="4.6640625" style="6" customWidth="1"/>
    <col min="6674" max="6674" width="15.109375" style="6" customWidth="1"/>
    <col min="6675" max="6675" width="26.6640625" style="6" customWidth="1"/>
    <col min="6676" max="6676" width="16" style="6" customWidth="1"/>
    <col min="6677" max="6677" width="16.44140625" style="6" customWidth="1"/>
    <col min="6678" max="6912" width="9.109375" style="6"/>
    <col min="6913" max="6913" width="47.109375" style="6" customWidth="1"/>
    <col min="6914" max="6914" width="10.88671875" style="6" customWidth="1"/>
    <col min="6915" max="6915" width="11" style="6" customWidth="1"/>
    <col min="6916" max="6923" width="7" style="6" customWidth="1"/>
    <col min="6924" max="6924" width="8.5546875" style="6" bestFit="1" customWidth="1"/>
    <col min="6925" max="6925" width="9.109375" style="6"/>
    <col min="6926" max="6927" width="10.109375" style="6" customWidth="1"/>
    <col min="6928" max="6928" width="10.44140625" style="6" bestFit="1" customWidth="1"/>
    <col min="6929" max="6929" width="4.6640625" style="6" customWidth="1"/>
    <col min="6930" max="6930" width="15.109375" style="6" customWidth="1"/>
    <col min="6931" max="6931" width="26.6640625" style="6" customWidth="1"/>
    <col min="6932" max="6932" width="16" style="6" customWidth="1"/>
    <col min="6933" max="6933" width="16.44140625" style="6" customWidth="1"/>
    <col min="6934" max="7168" width="9.109375" style="6"/>
    <col min="7169" max="7169" width="47.109375" style="6" customWidth="1"/>
    <col min="7170" max="7170" width="10.88671875" style="6" customWidth="1"/>
    <col min="7171" max="7171" width="11" style="6" customWidth="1"/>
    <col min="7172" max="7179" width="7" style="6" customWidth="1"/>
    <col min="7180" max="7180" width="8.5546875" style="6" bestFit="1" customWidth="1"/>
    <col min="7181" max="7181" width="9.109375" style="6"/>
    <col min="7182" max="7183" width="10.109375" style="6" customWidth="1"/>
    <col min="7184" max="7184" width="10.44140625" style="6" bestFit="1" customWidth="1"/>
    <col min="7185" max="7185" width="4.6640625" style="6" customWidth="1"/>
    <col min="7186" max="7186" width="15.109375" style="6" customWidth="1"/>
    <col min="7187" max="7187" width="26.6640625" style="6" customWidth="1"/>
    <col min="7188" max="7188" width="16" style="6" customWidth="1"/>
    <col min="7189" max="7189" width="16.44140625" style="6" customWidth="1"/>
    <col min="7190" max="7424" width="9.109375" style="6"/>
    <col min="7425" max="7425" width="47.109375" style="6" customWidth="1"/>
    <col min="7426" max="7426" width="10.88671875" style="6" customWidth="1"/>
    <col min="7427" max="7427" width="11" style="6" customWidth="1"/>
    <col min="7428" max="7435" width="7" style="6" customWidth="1"/>
    <col min="7436" max="7436" width="8.5546875" style="6" bestFit="1" customWidth="1"/>
    <col min="7437" max="7437" width="9.109375" style="6"/>
    <col min="7438" max="7439" width="10.109375" style="6" customWidth="1"/>
    <col min="7440" max="7440" width="10.44140625" style="6" bestFit="1" customWidth="1"/>
    <col min="7441" max="7441" width="4.6640625" style="6" customWidth="1"/>
    <col min="7442" max="7442" width="15.109375" style="6" customWidth="1"/>
    <col min="7443" max="7443" width="26.6640625" style="6" customWidth="1"/>
    <col min="7444" max="7444" width="16" style="6" customWidth="1"/>
    <col min="7445" max="7445" width="16.44140625" style="6" customWidth="1"/>
    <col min="7446" max="7680" width="9.109375" style="6"/>
    <col min="7681" max="7681" width="47.109375" style="6" customWidth="1"/>
    <col min="7682" max="7682" width="10.88671875" style="6" customWidth="1"/>
    <col min="7683" max="7683" width="11" style="6" customWidth="1"/>
    <col min="7684" max="7691" width="7" style="6" customWidth="1"/>
    <col min="7692" max="7692" width="8.5546875" style="6" bestFit="1" customWidth="1"/>
    <col min="7693" max="7693" width="9.109375" style="6"/>
    <col min="7694" max="7695" width="10.109375" style="6" customWidth="1"/>
    <col min="7696" max="7696" width="10.44140625" style="6" bestFit="1" customWidth="1"/>
    <col min="7697" max="7697" width="4.6640625" style="6" customWidth="1"/>
    <col min="7698" max="7698" width="15.109375" style="6" customWidth="1"/>
    <col min="7699" max="7699" width="26.6640625" style="6" customWidth="1"/>
    <col min="7700" max="7700" width="16" style="6" customWidth="1"/>
    <col min="7701" max="7701" width="16.44140625" style="6" customWidth="1"/>
    <col min="7702" max="7936" width="9.109375" style="6"/>
    <col min="7937" max="7937" width="47.109375" style="6" customWidth="1"/>
    <col min="7938" max="7938" width="10.88671875" style="6" customWidth="1"/>
    <col min="7939" max="7939" width="11" style="6" customWidth="1"/>
    <col min="7940" max="7947" width="7" style="6" customWidth="1"/>
    <col min="7948" max="7948" width="8.5546875" style="6" bestFit="1" customWidth="1"/>
    <col min="7949" max="7949" width="9.109375" style="6"/>
    <col min="7950" max="7951" width="10.109375" style="6" customWidth="1"/>
    <col min="7952" max="7952" width="10.44140625" style="6" bestFit="1" customWidth="1"/>
    <col min="7953" max="7953" width="4.6640625" style="6" customWidth="1"/>
    <col min="7954" max="7954" width="15.109375" style="6" customWidth="1"/>
    <col min="7955" max="7955" width="26.6640625" style="6" customWidth="1"/>
    <col min="7956" max="7956" width="16" style="6" customWidth="1"/>
    <col min="7957" max="7957" width="16.44140625" style="6" customWidth="1"/>
    <col min="7958" max="8192" width="9.109375" style="6"/>
    <col min="8193" max="8193" width="47.109375" style="6" customWidth="1"/>
    <col min="8194" max="8194" width="10.88671875" style="6" customWidth="1"/>
    <col min="8195" max="8195" width="11" style="6" customWidth="1"/>
    <col min="8196" max="8203" width="7" style="6" customWidth="1"/>
    <col min="8204" max="8204" width="8.5546875" style="6" bestFit="1" customWidth="1"/>
    <col min="8205" max="8205" width="9.109375" style="6"/>
    <col min="8206" max="8207" width="10.109375" style="6" customWidth="1"/>
    <col min="8208" max="8208" width="10.44140625" style="6" bestFit="1" customWidth="1"/>
    <col min="8209" max="8209" width="4.6640625" style="6" customWidth="1"/>
    <col min="8210" max="8210" width="15.109375" style="6" customWidth="1"/>
    <col min="8211" max="8211" width="26.6640625" style="6" customWidth="1"/>
    <col min="8212" max="8212" width="16" style="6" customWidth="1"/>
    <col min="8213" max="8213" width="16.44140625" style="6" customWidth="1"/>
    <col min="8214" max="8448" width="9.109375" style="6"/>
    <col min="8449" max="8449" width="47.109375" style="6" customWidth="1"/>
    <col min="8450" max="8450" width="10.88671875" style="6" customWidth="1"/>
    <col min="8451" max="8451" width="11" style="6" customWidth="1"/>
    <col min="8452" max="8459" width="7" style="6" customWidth="1"/>
    <col min="8460" max="8460" width="8.5546875" style="6" bestFit="1" customWidth="1"/>
    <col min="8461" max="8461" width="9.109375" style="6"/>
    <col min="8462" max="8463" width="10.109375" style="6" customWidth="1"/>
    <col min="8464" max="8464" width="10.44140625" style="6" bestFit="1" customWidth="1"/>
    <col min="8465" max="8465" width="4.6640625" style="6" customWidth="1"/>
    <col min="8466" max="8466" width="15.109375" style="6" customWidth="1"/>
    <col min="8467" max="8467" width="26.6640625" style="6" customWidth="1"/>
    <col min="8468" max="8468" width="16" style="6" customWidth="1"/>
    <col min="8469" max="8469" width="16.44140625" style="6" customWidth="1"/>
    <col min="8470" max="8704" width="9.109375" style="6"/>
    <col min="8705" max="8705" width="47.109375" style="6" customWidth="1"/>
    <col min="8706" max="8706" width="10.88671875" style="6" customWidth="1"/>
    <col min="8707" max="8707" width="11" style="6" customWidth="1"/>
    <col min="8708" max="8715" width="7" style="6" customWidth="1"/>
    <col min="8716" max="8716" width="8.5546875" style="6" bestFit="1" customWidth="1"/>
    <col min="8717" max="8717" width="9.109375" style="6"/>
    <col min="8718" max="8719" width="10.109375" style="6" customWidth="1"/>
    <col min="8720" max="8720" width="10.44140625" style="6" bestFit="1" customWidth="1"/>
    <col min="8721" max="8721" width="4.6640625" style="6" customWidth="1"/>
    <col min="8722" max="8722" width="15.109375" style="6" customWidth="1"/>
    <col min="8723" max="8723" width="26.6640625" style="6" customWidth="1"/>
    <col min="8724" max="8724" width="16" style="6" customWidth="1"/>
    <col min="8725" max="8725" width="16.44140625" style="6" customWidth="1"/>
    <col min="8726" max="8960" width="9.109375" style="6"/>
    <col min="8961" max="8961" width="47.109375" style="6" customWidth="1"/>
    <col min="8962" max="8962" width="10.88671875" style="6" customWidth="1"/>
    <col min="8963" max="8963" width="11" style="6" customWidth="1"/>
    <col min="8964" max="8971" width="7" style="6" customWidth="1"/>
    <col min="8972" max="8972" width="8.5546875" style="6" bestFit="1" customWidth="1"/>
    <col min="8973" max="8973" width="9.109375" style="6"/>
    <col min="8974" max="8975" width="10.109375" style="6" customWidth="1"/>
    <col min="8976" max="8976" width="10.44140625" style="6" bestFit="1" customWidth="1"/>
    <col min="8977" max="8977" width="4.6640625" style="6" customWidth="1"/>
    <col min="8978" max="8978" width="15.109375" style="6" customWidth="1"/>
    <col min="8979" max="8979" width="26.6640625" style="6" customWidth="1"/>
    <col min="8980" max="8980" width="16" style="6" customWidth="1"/>
    <col min="8981" max="8981" width="16.44140625" style="6" customWidth="1"/>
    <col min="8982" max="9216" width="9.109375" style="6"/>
    <col min="9217" max="9217" width="47.109375" style="6" customWidth="1"/>
    <col min="9218" max="9218" width="10.88671875" style="6" customWidth="1"/>
    <col min="9219" max="9219" width="11" style="6" customWidth="1"/>
    <col min="9220" max="9227" width="7" style="6" customWidth="1"/>
    <col min="9228" max="9228" width="8.5546875" style="6" bestFit="1" customWidth="1"/>
    <col min="9229" max="9229" width="9.109375" style="6"/>
    <col min="9230" max="9231" width="10.109375" style="6" customWidth="1"/>
    <col min="9232" max="9232" width="10.44140625" style="6" bestFit="1" customWidth="1"/>
    <col min="9233" max="9233" width="4.6640625" style="6" customWidth="1"/>
    <col min="9234" max="9234" width="15.109375" style="6" customWidth="1"/>
    <col min="9235" max="9235" width="26.6640625" style="6" customWidth="1"/>
    <col min="9236" max="9236" width="16" style="6" customWidth="1"/>
    <col min="9237" max="9237" width="16.44140625" style="6" customWidth="1"/>
    <col min="9238" max="9472" width="9.109375" style="6"/>
    <col min="9473" max="9473" width="47.109375" style="6" customWidth="1"/>
    <col min="9474" max="9474" width="10.88671875" style="6" customWidth="1"/>
    <col min="9475" max="9475" width="11" style="6" customWidth="1"/>
    <col min="9476" max="9483" width="7" style="6" customWidth="1"/>
    <col min="9484" max="9484" width="8.5546875" style="6" bestFit="1" customWidth="1"/>
    <col min="9485" max="9485" width="9.109375" style="6"/>
    <col min="9486" max="9487" width="10.109375" style="6" customWidth="1"/>
    <col min="9488" max="9488" width="10.44140625" style="6" bestFit="1" customWidth="1"/>
    <col min="9489" max="9489" width="4.6640625" style="6" customWidth="1"/>
    <col min="9490" max="9490" width="15.109375" style="6" customWidth="1"/>
    <col min="9491" max="9491" width="26.6640625" style="6" customWidth="1"/>
    <col min="9492" max="9492" width="16" style="6" customWidth="1"/>
    <col min="9493" max="9493" width="16.44140625" style="6" customWidth="1"/>
    <col min="9494" max="9728" width="9.109375" style="6"/>
    <col min="9729" max="9729" width="47.109375" style="6" customWidth="1"/>
    <col min="9730" max="9730" width="10.88671875" style="6" customWidth="1"/>
    <col min="9731" max="9731" width="11" style="6" customWidth="1"/>
    <col min="9732" max="9739" width="7" style="6" customWidth="1"/>
    <col min="9740" max="9740" width="8.5546875" style="6" bestFit="1" customWidth="1"/>
    <col min="9741" max="9741" width="9.109375" style="6"/>
    <col min="9742" max="9743" width="10.109375" style="6" customWidth="1"/>
    <col min="9744" max="9744" width="10.44140625" style="6" bestFit="1" customWidth="1"/>
    <col min="9745" max="9745" width="4.6640625" style="6" customWidth="1"/>
    <col min="9746" max="9746" width="15.109375" style="6" customWidth="1"/>
    <col min="9747" max="9747" width="26.6640625" style="6" customWidth="1"/>
    <col min="9748" max="9748" width="16" style="6" customWidth="1"/>
    <col min="9749" max="9749" width="16.44140625" style="6" customWidth="1"/>
    <col min="9750" max="9984" width="9.109375" style="6"/>
    <col min="9985" max="9985" width="47.109375" style="6" customWidth="1"/>
    <col min="9986" max="9986" width="10.88671875" style="6" customWidth="1"/>
    <col min="9987" max="9987" width="11" style="6" customWidth="1"/>
    <col min="9988" max="9995" width="7" style="6" customWidth="1"/>
    <col min="9996" max="9996" width="8.5546875" style="6" bestFit="1" customWidth="1"/>
    <col min="9997" max="9997" width="9.109375" style="6"/>
    <col min="9998" max="9999" width="10.109375" style="6" customWidth="1"/>
    <col min="10000" max="10000" width="10.44140625" style="6" bestFit="1" customWidth="1"/>
    <col min="10001" max="10001" width="4.6640625" style="6" customWidth="1"/>
    <col min="10002" max="10002" width="15.109375" style="6" customWidth="1"/>
    <col min="10003" max="10003" width="26.6640625" style="6" customWidth="1"/>
    <col min="10004" max="10004" width="16" style="6" customWidth="1"/>
    <col min="10005" max="10005" width="16.44140625" style="6" customWidth="1"/>
    <col min="10006" max="10240" width="9.109375" style="6"/>
    <col min="10241" max="10241" width="47.109375" style="6" customWidth="1"/>
    <col min="10242" max="10242" width="10.88671875" style="6" customWidth="1"/>
    <col min="10243" max="10243" width="11" style="6" customWidth="1"/>
    <col min="10244" max="10251" width="7" style="6" customWidth="1"/>
    <col min="10252" max="10252" width="8.5546875" style="6" bestFit="1" customWidth="1"/>
    <col min="10253" max="10253" width="9.109375" style="6"/>
    <col min="10254" max="10255" width="10.109375" style="6" customWidth="1"/>
    <col min="10256" max="10256" width="10.44140625" style="6" bestFit="1" customWidth="1"/>
    <col min="10257" max="10257" width="4.6640625" style="6" customWidth="1"/>
    <col min="10258" max="10258" width="15.109375" style="6" customWidth="1"/>
    <col min="10259" max="10259" width="26.6640625" style="6" customWidth="1"/>
    <col min="10260" max="10260" width="16" style="6" customWidth="1"/>
    <col min="10261" max="10261" width="16.44140625" style="6" customWidth="1"/>
    <col min="10262" max="10496" width="9.109375" style="6"/>
    <col min="10497" max="10497" width="47.109375" style="6" customWidth="1"/>
    <col min="10498" max="10498" width="10.88671875" style="6" customWidth="1"/>
    <col min="10499" max="10499" width="11" style="6" customWidth="1"/>
    <col min="10500" max="10507" width="7" style="6" customWidth="1"/>
    <col min="10508" max="10508" width="8.5546875" style="6" bestFit="1" customWidth="1"/>
    <col min="10509" max="10509" width="9.109375" style="6"/>
    <col min="10510" max="10511" width="10.109375" style="6" customWidth="1"/>
    <col min="10512" max="10512" width="10.44140625" style="6" bestFit="1" customWidth="1"/>
    <col min="10513" max="10513" width="4.6640625" style="6" customWidth="1"/>
    <col min="10514" max="10514" width="15.109375" style="6" customWidth="1"/>
    <col min="10515" max="10515" width="26.6640625" style="6" customWidth="1"/>
    <col min="10516" max="10516" width="16" style="6" customWidth="1"/>
    <col min="10517" max="10517" width="16.44140625" style="6" customWidth="1"/>
    <col min="10518" max="10752" width="9.109375" style="6"/>
    <col min="10753" max="10753" width="47.109375" style="6" customWidth="1"/>
    <col min="10754" max="10754" width="10.88671875" style="6" customWidth="1"/>
    <col min="10755" max="10755" width="11" style="6" customWidth="1"/>
    <col min="10756" max="10763" width="7" style="6" customWidth="1"/>
    <col min="10764" max="10764" width="8.5546875" style="6" bestFit="1" customWidth="1"/>
    <col min="10765" max="10765" width="9.109375" style="6"/>
    <col min="10766" max="10767" width="10.109375" style="6" customWidth="1"/>
    <col min="10768" max="10768" width="10.44140625" style="6" bestFit="1" customWidth="1"/>
    <col min="10769" max="10769" width="4.6640625" style="6" customWidth="1"/>
    <col min="10770" max="10770" width="15.109375" style="6" customWidth="1"/>
    <col min="10771" max="10771" width="26.6640625" style="6" customWidth="1"/>
    <col min="10772" max="10772" width="16" style="6" customWidth="1"/>
    <col min="10773" max="10773" width="16.44140625" style="6" customWidth="1"/>
    <col min="10774" max="11008" width="9.109375" style="6"/>
    <col min="11009" max="11009" width="47.109375" style="6" customWidth="1"/>
    <col min="11010" max="11010" width="10.88671875" style="6" customWidth="1"/>
    <col min="11011" max="11011" width="11" style="6" customWidth="1"/>
    <col min="11012" max="11019" width="7" style="6" customWidth="1"/>
    <col min="11020" max="11020" width="8.5546875" style="6" bestFit="1" customWidth="1"/>
    <col min="11021" max="11021" width="9.109375" style="6"/>
    <col min="11022" max="11023" width="10.109375" style="6" customWidth="1"/>
    <col min="11024" max="11024" width="10.44140625" style="6" bestFit="1" customWidth="1"/>
    <col min="11025" max="11025" width="4.6640625" style="6" customWidth="1"/>
    <col min="11026" max="11026" width="15.109375" style="6" customWidth="1"/>
    <col min="11027" max="11027" width="26.6640625" style="6" customWidth="1"/>
    <col min="11028" max="11028" width="16" style="6" customWidth="1"/>
    <col min="11029" max="11029" width="16.44140625" style="6" customWidth="1"/>
    <col min="11030" max="11264" width="9.109375" style="6"/>
    <col min="11265" max="11265" width="47.109375" style="6" customWidth="1"/>
    <col min="11266" max="11266" width="10.88671875" style="6" customWidth="1"/>
    <col min="11267" max="11267" width="11" style="6" customWidth="1"/>
    <col min="11268" max="11275" width="7" style="6" customWidth="1"/>
    <col min="11276" max="11276" width="8.5546875" style="6" bestFit="1" customWidth="1"/>
    <col min="11277" max="11277" width="9.109375" style="6"/>
    <col min="11278" max="11279" width="10.109375" style="6" customWidth="1"/>
    <col min="11280" max="11280" width="10.44140625" style="6" bestFit="1" customWidth="1"/>
    <col min="11281" max="11281" width="4.6640625" style="6" customWidth="1"/>
    <col min="11282" max="11282" width="15.109375" style="6" customWidth="1"/>
    <col min="11283" max="11283" width="26.6640625" style="6" customWidth="1"/>
    <col min="11284" max="11284" width="16" style="6" customWidth="1"/>
    <col min="11285" max="11285" width="16.44140625" style="6" customWidth="1"/>
    <col min="11286" max="11520" width="9.109375" style="6"/>
    <col min="11521" max="11521" width="47.109375" style="6" customWidth="1"/>
    <col min="11522" max="11522" width="10.88671875" style="6" customWidth="1"/>
    <col min="11523" max="11523" width="11" style="6" customWidth="1"/>
    <col min="11524" max="11531" width="7" style="6" customWidth="1"/>
    <col min="11532" max="11532" width="8.5546875" style="6" bestFit="1" customWidth="1"/>
    <col min="11533" max="11533" width="9.109375" style="6"/>
    <col min="11534" max="11535" width="10.109375" style="6" customWidth="1"/>
    <col min="11536" max="11536" width="10.44140625" style="6" bestFit="1" customWidth="1"/>
    <col min="11537" max="11537" width="4.6640625" style="6" customWidth="1"/>
    <col min="11538" max="11538" width="15.109375" style="6" customWidth="1"/>
    <col min="11539" max="11539" width="26.6640625" style="6" customWidth="1"/>
    <col min="11540" max="11540" width="16" style="6" customWidth="1"/>
    <col min="11541" max="11541" width="16.44140625" style="6" customWidth="1"/>
    <col min="11542" max="11776" width="9.109375" style="6"/>
    <col min="11777" max="11777" width="47.109375" style="6" customWidth="1"/>
    <col min="11778" max="11778" width="10.88671875" style="6" customWidth="1"/>
    <col min="11779" max="11779" width="11" style="6" customWidth="1"/>
    <col min="11780" max="11787" width="7" style="6" customWidth="1"/>
    <col min="11788" max="11788" width="8.5546875" style="6" bestFit="1" customWidth="1"/>
    <col min="11789" max="11789" width="9.109375" style="6"/>
    <col min="11790" max="11791" width="10.109375" style="6" customWidth="1"/>
    <col min="11792" max="11792" width="10.44140625" style="6" bestFit="1" customWidth="1"/>
    <col min="11793" max="11793" width="4.6640625" style="6" customWidth="1"/>
    <col min="11794" max="11794" width="15.109375" style="6" customWidth="1"/>
    <col min="11795" max="11795" width="26.6640625" style="6" customWidth="1"/>
    <col min="11796" max="11796" width="16" style="6" customWidth="1"/>
    <col min="11797" max="11797" width="16.44140625" style="6" customWidth="1"/>
    <col min="11798" max="12032" width="9.109375" style="6"/>
    <col min="12033" max="12033" width="47.109375" style="6" customWidth="1"/>
    <col min="12034" max="12034" width="10.88671875" style="6" customWidth="1"/>
    <col min="12035" max="12035" width="11" style="6" customWidth="1"/>
    <col min="12036" max="12043" width="7" style="6" customWidth="1"/>
    <col min="12044" max="12044" width="8.5546875" style="6" bestFit="1" customWidth="1"/>
    <col min="12045" max="12045" width="9.109375" style="6"/>
    <col min="12046" max="12047" width="10.109375" style="6" customWidth="1"/>
    <col min="12048" max="12048" width="10.44140625" style="6" bestFit="1" customWidth="1"/>
    <col min="12049" max="12049" width="4.6640625" style="6" customWidth="1"/>
    <col min="12050" max="12050" width="15.109375" style="6" customWidth="1"/>
    <col min="12051" max="12051" width="26.6640625" style="6" customWidth="1"/>
    <col min="12052" max="12052" width="16" style="6" customWidth="1"/>
    <col min="12053" max="12053" width="16.44140625" style="6" customWidth="1"/>
    <col min="12054" max="12288" width="9.109375" style="6"/>
    <col min="12289" max="12289" width="47.109375" style="6" customWidth="1"/>
    <col min="12290" max="12290" width="10.88671875" style="6" customWidth="1"/>
    <col min="12291" max="12291" width="11" style="6" customWidth="1"/>
    <col min="12292" max="12299" width="7" style="6" customWidth="1"/>
    <col min="12300" max="12300" width="8.5546875" style="6" bestFit="1" customWidth="1"/>
    <col min="12301" max="12301" width="9.109375" style="6"/>
    <col min="12302" max="12303" width="10.109375" style="6" customWidth="1"/>
    <col min="12304" max="12304" width="10.44140625" style="6" bestFit="1" customWidth="1"/>
    <col min="12305" max="12305" width="4.6640625" style="6" customWidth="1"/>
    <col min="12306" max="12306" width="15.109375" style="6" customWidth="1"/>
    <col min="12307" max="12307" width="26.6640625" style="6" customWidth="1"/>
    <col min="12308" max="12308" width="16" style="6" customWidth="1"/>
    <col min="12309" max="12309" width="16.44140625" style="6" customWidth="1"/>
    <col min="12310" max="12544" width="9.109375" style="6"/>
    <col min="12545" max="12545" width="47.109375" style="6" customWidth="1"/>
    <col min="12546" max="12546" width="10.88671875" style="6" customWidth="1"/>
    <col min="12547" max="12547" width="11" style="6" customWidth="1"/>
    <col min="12548" max="12555" width="7" style="6" customWidth="1"/>
    <col min="12556" max="12556" width="8.5546875" style="6" bestFit="1" customWidth="1"/>
    <col min="12557" max="12557" width="9.109375" style="6"/>
    <col min="12558" max="12559" width="10.109375" style="6" customWidth="1"/>
    <col min="12560" max="12560" width="10.44140625" style="6" bestFit="1" customWidth="1"/>
    <col min="12561" max="12561" width="4.6640625" style="6" customWidth="1"/>
    <col min="12562" max="12562" width="15.109375" style="6" customWidth="1"/>
    <col min="12563" max="12563" width="26.6640625" style="6" customWidth="1"/>
    <col min="12564" max="12564" width="16" style="6" customWidth="1"/>
    <col min="12565" max="12565" width="16.44140625" style="6" customWidth="1"/>
    <col min="12566" max="12800" width="9.109375" style="6"/>
    <col min="12801" max="12801" width="47.109375" style="6" customWidth="1"/>
    <col min="12802" max="12802" width="10.88671875" style="6" customWidth="1"/>
    <col min="12803" max="12803" width="11" style="6" customWidth="1"/>
    <col min="12804" max="12811" width="7" style="6" customWidth="1"/>
    <col min="12812" max="12812" width="8.5546875" style="6" bestFit="1" customWidth="1"/>
    <col min="12813" max="12813" width="9.109375" style="6"/>
    <col min="12814" max="12815" width="10.109375" style="6" customWidth="1"/>
    <col min="12816" max="12816" width="10.44140625" style="6" bestFit="1" customWidth="1"/>
    <col min="12817" max="12817" width="4.6640625" style="6" customWidth="1"/>
    <col min="12818" max="12818" width="15.109375" style="6" customWidth="1"/>
    <col min="12819" max="12819" width="26.6640625" style="6" customWidth="1"/>
    <col min="12820" max="12820" width="16" style="6" customWidth="1"/>
    <col min="12821" max="12821" width="16.44140625" style="6" customWidth="1"/>
    <col min="12822" max="13056" width="9.109375" style="6"/>
    <col min="13057" max="13057" width="47.109375" style="6" customWidth="1"/>
    <col min="13058" max="13058" width="10.88671875" style="6" customWidth="1"/>
    <col min="13059" max="13059" width="11" style="6" customWidth="1"/>
    <col min="13060" max="13067" width="7" style="6" customWidth="1"/>
    <col min="13068" max="13068" width="8.5546875" style="6" bestFit="1" customWidth="1"/>
    <col min="13069" max="13069" width="9.109375" style="6"/>
    <col min="13070" max="13071" width="10.109375" style="6" customWidth="1"/>
    <col min="13072" max="13072" width="10.44140625" style="6" bestFit="1" customWidth="1"/>
    <col min="13073" max="13073" width="4.6640625" style="6" customWidth="1"/>
    <col min="13074" max="13074" width="15.109375" style="6" customWidth="1"/>
    <col min="13075" max="13075" width="26.6640625" style="6" customWidth="1"/>
    <col min="13076" max="13076" width="16" style="6" customWidth="1"/>
    <col min="13077" max="13077" width="16.44140625" style="6" customWidth="1"/>
    <col min="13078" max="13312" width="9.109375" style="6"/>
    <col min="13313" max="13313" width="47.109375" style="6" customWidth="1"/>
    <col min="13314" max="13314" width="10.88671875" style="6" customWidth="1"/>
    <col min="13315" max="13315" width="11" style="6" customWidth="1"/>
    <col min="13316" max="13323" width="7" style="6" customWidth="1"/>
    <col min="13324" max="13324" width="8.5546875" style="6" bestFit="1" customWidth="1"/>
    <col min="13325" max="13325" width="9.109375" style="6"/>
    <col min="13326" max="13327" width="10.109375" style="6" customWidth="1"/>
    <col min="13328" max="13328" width="10.44140625" style="6" bestFit="1" customWidth="1"/>
    <col min="13329" max="13329" width="4.6640625" style="6" customWidth="1"/>
    <col min="13330" max="13330" width="15.109375" style="6" customWidth="1"/>
    <col min="13331" max="13331" width="26.6640625" style="6" customWidth="1"/>
    <col min="13332" max="13332" width="16" style="6" customWidth="1"/>
    <col min="13333" max="13333" width="16.44140625" style="6" customWidth="1"/>
    <col min="13334" max="13568" width="9.109375" style="6"/>
    <col min="13569" max="13569" width="47.109375" style="6" customWidth="1"/>
    <col min="13570" max="13570" width="10.88671875" style="6" customWidth="1"/>
    <col min="13571" max="13571" width="11" style="6" customWidth="1"/>
    <col min="13572" max="13579" width="7" style="6" customWidth="1"/>
    <col min="13580" max="13580" width="8.5546875" style="6" bestFit="1" customWidth="1"/>
    <col min="13581" max="13581" width="9.109375" style="6"/>
    <col min="13582" max="13583" width="10.109375" style="6" customWidth="1"/>
    <col min="13584" max="13584" width="10.44140625" style="6" bestFit="1" customWidth="1"/>
    <col min="13585" max="13585" width="4.6640625" style="6" customWidth="1"/>
    <col min="13586" max="13586" width="15.109375" style="6" customWidth="1"/>
    <col min="13587" max="13587" width="26.6640625" style="6" customWidth="1"/>
    <col min="13588" max="13588" width="16" style="6" customWidth="1"/>
    <col min="13589" max="13589" width="16.44140625" style="6" customWidth="1"/>
    <col min="13590" max="13824" width="9.109375" style="6"/>
    <col min="13825" max="13825" width="47.109375" style="6" customWidth="1"/>
    <col min="13826" max="13826" width="10.88671875" style="6" customWidth="1"/>
    <col min="13827" max="13827" width="11" style="6" customWidth="1"/>
    <col min="13828" max="13835" width="7" style="6" customWidth="1"/>
    <col min="13836" max="13836" width="8.5546875" style="6" bestFit="1" customWidth="1"/>
    <col min="13837" max="13837" width="9.109375" style="6"/>
    <col min="13838" max="13839" width="10.109375" style="6" customWidth="1"/>
    <col min="13840" max="13840" width="10.44140625" style="6" bestFit="1" customWidth="1"/>
    <col min="13841" max="13841" width="4.6640625" style="6" customWidth="1"/>
    <col min="13842" max="13842" width="15.109375" style="6" customWidth="1"/>
    <col min="13843" max="13843" width="26.6640625" style="6" customWidth="1"/>
    <col min="13844" max="13844" width="16" style="6" customWidth="1"/>
    <col min="13845" max="13845" width="16.44140625" style="6" customWidth="1"/>
    <col min="13846" max="14080" width="9.109375" style="6"/>
    <col min="14081" max="14081" width="47.109375" style="6" customWidth="1"/>
    <col min="14082" max="14082" width="10.88671875" style="6" customWidth="1"/>
    <col min="14083" max="14083" width="11" style="6" customWidth="1"/>
    <col min="14084" max="14091" width="7" style="6" customWidth="1"/>
    <col min="14092" max="14092" width="8.5546875" style="6" bestFit="1" customWidth="1"/>
    <col min="14093" max="14093" width="9.109375" style="6"/>
    <col min="14094" max="14095" width="10.109375" style="6" customWidth="1"/>
    <col min="14096" max="14096" width="10.44140625" style="6" bestFit="1" customWidth="1"/>
    <col min="14097" max="14097" width="4.6640625" style="6" customWidth="1"/>
    <col min="14098" max="14098" width="15.109375" style="6" customWidth="1"/>
    <col min="14099" max="14099" width="26.6640625" style="6" customWidth="1"/>
    <col min="14100" max="14100" width="16" style="6" customWidth="1"/>
    <col min="14101" max="14101" width="16.44140625" style="6" customWidth="1"/>
    <col min="14102" max="14336" width="9.109375" style="6"/>
    <col min="14337" max="14337" width="47.109375" style="6" customWidth="1"/>
    <col min="14338" max="14338" width="10.88671875" style="6" customWidth="1"/>
    <col min="14339" max="14339" width="11" style="6" customWidth="1"/>
    <col min="14340" max="14347" width="7" style="6" customWidth="1"/>
    <col min="14348" max="14348" width="8.5546875" style="6" bestFit="1" customWidth="1"/>
    <col min="14349" max="14349" width="9.109375" style="6"/>
    <col min="14350" max="14351" width="10.109375" style="6" customWidth="1"/>
    <col min="14352" max="14352" width="10.44140625" style="6" bestFit="1" customWidth="1"/>
    <col min="14353" max="14353" width="4.6640625" style="6" customWidth="1"/>
    <col min="14354" max="14354" width="15.109375" style="6" customWidth="1"/>
    <col min="14355" max="14355" width="26.6640625" style="6" customWidth="1"/>
    <col min="14356" max="14356" width="16" style="6" customWidth="1"/>
    <col min="14357" max="14357" width="16.44140625" style="6" customWidth="1"/>
    <col min="14358" max="14592" width="9.109375" style="6"/>
    <col min="14593" max="14593" width="47.109375" style="6" customWidth="1"/>
    <col min="14594" max="14594" width="10.88671875" style="6" customWidth="1"/>
    <col min="14595" max="14595" width="11" style="6" customWidth="1"/>
    <col min="14596" max="14603" width="7" style="6" customWidth="1"/>
    <col min="14604" max="14604" width="8.5546875" style="6" bestFit="1" customWidth="1"/>
    <col min="14605" max="14605" width="9.109375" style="6"/>
    <col min="14606" max="14607" width="10.109375" style="6" customWidth="1"/>
    <col min="14608" max="14608" width="10.44140625" style="6" bestFit="1" customWidth="1"/>
    <col min="14609" max="14609" width="4.6640625" style="6" customWidth="1"/>
    <col min="14610" max="14610" width="15.109375" style="6" customWidth="1"/>
    <col min="14611" max="14611" width="26.6640625" style="6" customWidth="1"/>
    <col min="14612" max="14612" width="16" style="6" customWidth="1"/>
    <col min="14613" max="14613" width="16.44140625" style="6" customWidth="1"/>
    <col min="14614" max="14848" width="9.109375" style="6"/>
    <col min="14849" max="14849" width="47.109375" style="6" customWidth="1"/>
    <col min="14850" max="14850" width="10.88671875" style="6" customWidth="1"/>
    <col min="14851" max="14851" width="11" style="6" customWidth="1"/>
    <col min="14852" max="14859" width="7" style="6" customWidth="1"/>
    <col min="14860" max="14860" width="8.5546875" style="6" bestFit="1" customWidth="1"/>
    <col min="14861" max="14861" width="9.109375" style="6"/>
    <col min="14862" max="14863" width="10.109375" style="6" customWidth="1"/>
    <col min="14864" max="14864" width="10.44140625" style="6" bestFit="1" customWidth="1"/>
    <col min="14865" max="14865" width="4.6640625" style="6" customWidth="1"/>
    <col min="14866" max="14866" width="15.109375" style="6" customWidth="1"/>
    <col min="14867" max="14867" width="26.6640625" style="6" customWidth="1"/>
    <col min="14868" max="14868" width="16" style="6" customWidth="1"/>
    <col min="14869" max="14869" width="16.44140625" style="6" customWidth="1"/>
    <col min="14870" max="15104" width="9.109375" style="6"/>
    <col min="15105" max="15105" width="47.109375" style="6" customWidth="1"/>
    <col min="15106" max="15106" width="10.88671875" style="6" customWidth="1"/>
    <col min="15107" max="15107" width="11" style="6" customWidth="1"/>
    <col min="15108" max="15115" width="7" style="6" customWidth="1"/>
    <col min="15116" max="15116" width="8.5546875" style="6" bestFit="1" customWidth="1"/>
    <col min="15117" max="15117" width="9.109375" style="6"/>
    <col min="15118" max="15119" width="10.109375" style="6" customWidth="1"/>
    <col min="15120" max="15120" width="10.44140625" style="6" bestFit="1" customWidth="1"/>
    <col min="15121" max="15121" width="4.6640625" style="6" customWidth="1"/>
    <col min="15122" max="15122" width="15.109375" style="6" customWidth="1"/>
    <col min="15123" max="15123" width="26.6640625" style="6" customWidth="1"/>
    <col min="15124" max="15124" width="16" style="6" customWidth="1"/>
    <col min="15125" max="15125" width="16.44140625" style="6" customWidth="1"/>
    <col min="15126" max="15360" width="9.109375" style="6"/>
    <col min="15361" max="15361" width="47.109375" style="6" customWidth="1"/>
    <col min="15362" max="15362" width="10.88671875" style="6" customWidth="1"/>
    <col min="15363" max="15363" width="11" style="6" customWidth="1"/>
    <col min="15364" max="15371" width="7" style="6" customWidth="1"/>
    <col min="15372" max="15372" width="8.5546875" style="6" bestFit="1" customWidth="1"/>
    <col min="15373" max="15373" width="9.109375" style="6"/>
    <col min="15374" max="15375" width="10.109375" style="6" customWidth="1"/>
    <col min="15376" max="15376" width="10.44140625" style="6" bestFit="1" customWidth="1"/>
    <col min="15377" max="15377" width="4.6640625" style="6" customWidth="1"/>
    <col min="15378" max="15378" width="15.109375" style="6" customWidth="1"/>
    <col min="15379" max="15379" width="26.6640625" style="6" customWidth="1"/>
    <col min="15380" max="15380" width="16" style="6" customWidth="1"/>
    <col min="15381" max="15381" width="16.44140625" style="6" customWidth="1"/>
    <col min="15382" max="15616" width="9.109375" style="6"/>
    <col min="15617" max="15617" width="47.109375" style="6" customWidth="1"/>
    <col min="15618" max="15618" width="10.88671875" style="6" customWidth="1"/>
    <col min="15619" max="15619" width="11" style="6" customWidth="1"/>
    <col min="15620" max="15627" width="7" style="6" customWidth="1"/>
    <col min="15628" max="15628" width="8.5546875" style="6" bestFit="1" customWidth="1"/>
    <col min="15629" max="15629" width="9.109375" style="6"/>
    <col min="15630" max="15631" width="10.109375" style="6" customWidth="1"/>
    <col min="15632" max="15632" width="10.44140625" style="6" bestFit="1" customWidth="1"/>
    <col min="15633" max="15633" width="4.6640625" style="6" customWidth="1"/>
    <col min="15634" max="15634" width="15.109375" style="6" customWidth="1"/>
    <col min="15635" max="15635" width="26.6640625" style="6" customWidth="1"/>
    <col min="15636" max="15636" width="16" style="6" customWidth="1"/>
    <col min="15637" max="15637" width="16.44140625" style="6" customWidth="1"/>
    <col min="15638" max="15872" width="9.109375" style="6"/>
    <col min="15873" max="15873" width="47.109375" style="6" customWidth="1"/>
    <col min="15874" max="15874" width="10.88671875" style="6" customWidth="1"/>
    <col min="15875" max="15875" width="11" style="6" customWidth="1"/>
    <col min="15876" max="15883" width="7" style="6" customWidth="1"/>
    <col min="15884" max="15884" width="8.5546875" style="6" bestFit="1" customWidth="1"/>
    <col min="15885" max="15885" width="9.109375" style="6"/>
    <col min="15886" max="15887" width="10.109375" style="6" customWidth="1"/>
    <col min="15888" max="15888" width="10.44140625" style="6" bestFit="1" customWidth="1"/>
    <col min="15889" max="15889" width="4.6640625" style="6" customWidth="1"/>
    <col min="15890" max="15890" width="15.109375" style="6" customWidth="1"/>
    <col min="15891" max="15891" width="26.6640625" style="6" customWidth="1"/>
    <col min="15892" max="15892" width="16" style="6" customWidth="1"/>
    <col min="15893" max="15893" width="16.44140625" style="6" customWidth="1"/>
    <col min="15894" max="16128" width="9.109375" style="6"/>
    <col min="16129" max="16129" width="47.109375" style="6" customWidth="1"/>
    <col min="16130" max="16130" width="10.88671875" style="6" customWidth="1"/>
    <col min="16131" max="16131" width="11" style="6" customWidth="1"/>
    <col min="16132" max="16139" width="7" style="6" customWidth="1"/>
    <col min="16140" max="16140" width="8.5546875" style="6" bestFit="1" customWidth="1"/>
    <col min="16141" max="16141" width="9.109375" style="6"/>
    <col min="16142" max="16143" width="10.109375" style="6" customWidth="1"/>
    <col min="16144" max="16144" width="10.44140625" style="6" bestFit="1" customWidth="1"/>
    <col min="16145" max="16145" width="4.6640625" style="6" customWidth="1"/>
    <col min="16146" max="16146" width="15.109375" style="6" customWidth="1"/>
    <col min="16147" max="16147" width="26.6640625" style="6" customWidth="1"/>
    <col min="16148" max="16148" width="16" style="6" customWidth="1"/>
    <col min="16149" max="16149" width="16.44140625" style="6" customWidth="1"/>
    <col min="16150" max="16384" width="9.109375" style="6"/>
  </cols>
  <sheetData>
    <row r="1" spans="1:20" s="3" customFormat="1" ht="24.6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19.8">
      <c r="A3" s="4" t="s">
        <v>41</v>
      </c>
      <c r="B3" s="5"/>
    </row>
    <row r="4" spans="1:20" ht="19.8">
      <c r="A4" s="4"/>
      <c r="B4" s="5"/>
    </row>
    <row r="5" spans="1:20">
      <c r="A5" s="7" t="s">
        <v>0</v>
      </c>
    </row>
    <row r="6" spans="1:20">
      <c r="A6" s="8" t="s">
        <v>1</v>
      </c>
      <c r="B6" s="9"/>
      <c r="C6" s="9"/>
      <c r="D6" s="9"/>
      <c r="E6" s="9"/>
      <c r="F6" s="9"/>
      <c r="G6" s="9"/>
      <c r="H6" s="9"/>
      <c r="R6" s="5" t="s">
        <v>2</v>
      </c>
    </row>
    <row r="7" spans="1:20" ht="25.2">
      <c r="A7" s="10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2">
        <v>6</v>
      </c>
      <c r="H7" s="11">
        <v>7</v>
      </c>
      <c r="I7" s="11">
        <v>8</v>
      </c>
      <c r="J7" s="11">
        <v>9</v>
      </c>
      <c r="K7" s="11">
        <v>10</v>
      </c>
      <c r="L7" s="12" t="s">
        <v>3</v>
      </c>
      <c r="M7" s="12" t="s">
        <v>4</v>
      </c>
      <c r="N7" s="11" t="s">
        <v>5</v>
      </c>
      <c r="O7" s="11" t="s">
        <v>6</v>
      </c>
      <c r="P7" s="11" t="s">
        <v>7</v>
      </c>
      <c r="R7" s="13" t="s">
        <v>8</v>
      </c>
      <c r="S7" s="13" t="s">
        <v>9</v>
      </c>
      <c r="T7" s="13" t="s">
        <v>10</v>
      </c>
    </row>
    <row r="8" spans="1:20">
      <c r="A8" s="14" t="s">
        <v>11</v>
      </c>
      <c r="B8" s="15">
        <v>80</v>
      </c>
      <c r="C8" s="15">
        <v>34</v>
      </c>
      <c r="D8" s="15">
        <v>37</v>
      </c>
      <c r="E8" s="15">
        <v>30</v>
      </c>
      <c r="F8" s="15">
        <v>80</v>
      </c>
      <c r="G8" s="15">
        <v>82</v>
      </c>
      <c r="H8" s="15">
        <v>102</v>
      </c>
      <c r="I8" s="15">
        <v>295</v>
      </c>
      <c r="J8" s="15">
        <v>347</v>
      </c>
      <c r="K8" s="15">
        <v>2189</v>
      </c>
      <c r="L8" s="16">
        <f t="shared" ref="L8:L15" si="0">SUM(B8:K8)</f>
        <v>3276</v>
      </c>
      <c r="M8" s="15">
        <v>106</v>
      </c>
      <c r="N8" s="17">
        <f>(B8*1+C8*2+D8*3+E8*4+F8*5+G8*6+H8*7+I8*8+J8*9+K8*10)/(SUM(B8:K8))</f>
        <v>8.9615384615384617</v>
      </c>
      <c r="O8" s="18">
        <f>N8+T8</f>
        <v>9.0317627247978329</v>
      </c>
      <c r="P8" s="18">
        <f>N8-T8</f>
        <v>8.8913141982790904</v>
      </c>
      <c r="R8" s="19">
        <f>((1-N8)^2)*B8+((2-N8))^2*C8+((3-N8))^2*D8+((4-N8)^2)*E8+((5-N8)^2)*F8+((6-N8)^2)*G8+((7-N8))^2*H8+((8-N8))^2*I8+((9-N8)^2)*J8+((10-N8)^2)*K8</f>
        <v>13773.153846153848</v>
      </c>
      <c r="S8" s="19">
        <f>SQRT((R8)/(L8-1))</f>
        <v>2.0507420996144168</v>
      </c>
      <c r="T8" s="19">
        <f>CONFIDENCE(0.05,S8,L8)</f>
        <v>7.0224263259371769E-2</v>
      </c>
    </row>
    <row r="9" spans="1:20">
      <c r="A9" s="14" t="s">
        <v>12</v>
      </c>
      <c r="B9" s="15">
        <v>69</v>
      </c>
      <c r="C9" s="15">
        <v>23</v>
      </c>
      <c r="D9" s="15">
        <v>52</v>
      </c>
      <c r="E9" s="15">
        <v>29</v>
      </c>
      <c r="F9" s="15">
        <v>93</v>
      </c>
      <c r="G9" s="15">
        <v>56</v>
      </c>
      <c r="H9" s="15">
        <v>99</v>
      </c>
      <c r="I9" s="15">
        <v>293</v>
      </c>
      <c r="J9" s="15">
        <v>322</v>
      </c>
      <c r="K9" s="15">
        <v>2238</v>
      </c>
      <c r="L9" s="16">
        <f t="shared" si="0"/>
        <v>3274</v>
      </c>
      <c r="M9" s="15">
        <v>108</v>
      </c>
      <c r="N9" s="17">
        <f t="shared" ref="N9:N15" si="1">(B9*1+C9*2+D9*3+E9*4+F9*5+G9*6+H9*7+I9*8+J9*9+K9*10)/(SUM(B9:K9))</f>
        <v>9.0113011606597428</v>
      </c>
      <c r="O9" s="18">
        <f t="shared" ref="O9:O15" si="2">N9+T9</f>
        <v>9.0797212691840823</v>
      </c>
      <c r="P9" s="18">
        <f t="shared" ref="P9:P15" si="3">N9-T9</f>
        <v>8.9428810521354034</v>
      </c>
      <c r="R9" s="19">
        <f t="shared" ref="R9:R15" si="4">((1-N9)^2)*B9+((2-N9))^2*C9+((3-N9))^2*D9+((4-N9)^2)*E9+((5-N9)^2)*F9+((6-N9)^2)*G9+((7-N9))^2*H9+((8-N9))^2*I9+((9-N9)^2)*J9+((10-N9)^2)*K9</f>
        <v>13058.581857055588</v>
      </c>
      <c r="S9" s="19">
        <f t="shared" ref="S9:S15" si="5">SQRT((R9)/(L9-1))</f>
        <v>1.9974458069296941</v>
      </c>
      <c r="T9" s="19">
        <f t="shared" ref="T9:T15" si="6">CONFIDENCE(0.05,S9,L9)</f>
        <v>6.8420108524339968E-2</v>
      </c>
    </row>
    <row r="10" spans="1:20">
      <c r="A10" s="14" t="s">
        <v>13</v>
      </c>
      <c r="B10" s="15">
        <v>119</v>
      </c>
      <c r="C10" s="15">
        <v>63</v>
      </c>
      <c r="D10" s="15">
        <v>65</v>
      </c>
      <c r="E10" s="15">
        <v>57</v>
      </c>
      <c r="F10" s="15">
        <v>151</v>
      </c>
      <c r="G10" s="15">
        <v>124</v>
      </c>
      <c r="H10" s="15">
        <v>240</v>
      </c>
      <c r="I10" s="15">
        <v>463</v>
      </c>
      <c r="J10" s="15">
        <v>452</v>
      </c>
      <c r="K10" s="15">
        <v>1618</v>
      </c>
      <c r="L10" s="16">
        <f t="shared" si="0"/>
        <v>3352</v>
      </c>
      <c r="M10" s="15">
        <v>30</v>
      </c>
      <c r="N10" s="17">
        <f t="shared" si="1"/>
        <v>8.2932577565632464</v>
      </c>
      <c r="O10" s="18">
        <f t="shared" si="2"/>
        <v>8.3746413748362603</v>
      </c>
      <c r="P10" s="18">
        <f t="shared" si="3"/>
        <v>8.2118741382902325</v>
      </c>
      <c r="R10" s="19">
        <f t="shared" si="4"/>
        <v>19366.727625298328</v>
      </c>
      <c r="S10" s="19">
        <f t="shared" si="5"/>
        <v>2.4040356764534705</v>
      </c>
      <c r="T10" s="19">
        <f t="shared" si="6"/>
        <v>8.1383618273014005E-2</v>
      </c>
    </row>
    <row r="11" spans="1:20" ht="24" customHeight="1">
      <c r="A11" s="14" t="s">
        <v>14</v>
      </c>
      <c r="B11" s="15">
        <v>87</v>
      </c>
      <c r="C11" s="15">
        <v>42</v>
      </c>
      <c r="D11" s="15">
        <v>52</v>
      </c>
      <c r="E11" s="15">
        <v>51</v>
      </c>
      <c r="F11" s="15">
        <v>94</v>
      </c>
      <c r="G11" s="15">
        <v>74</v>
      </c>
      <c r="H11" s="15">
        <v>153</v>
      </c>
      <c r="I11" s="15">
        <v>346</v>
      </c>
      <c r="J11" s="15">
        <v>403</v>
      </c>
      <c r="K11" s="15">
        <v>2057</v>
      </c>
      <c r="L11" s="16">
        <f t="shared" si="0"/>
        <v>3359</v>
      </c>
      <c r="M11" s="15">
        <v>23</v>
      </c>
      <c r="N11" s="17">
        <f t="shared" si="1"/>
        <v>8.7767192616850256</v>
      </c>
      <c r="O11" s="18">
        <f t="shared" si="2"/>
        <v>8.8500525613393446</v>
      </c>
      <c r="P11" s="18">
        <f t="shared" si="3"/>
        <v>8.7033859620307066</v>
      </c>
      <c r="R11" s="19">
        <f t="shared" si="4"/>
        <v>15790.539446263771</v>
      </c>
      <c r="S11" s="19">
        <f t="shared" si="5"/>
        <v>2.1684935641545175</v>
      </c>
      <c r="T11" s="19">
        <f t="shared" si="6"/>
        <v>7.3333299654319187E-2</v>
      </c>
    </row>
    <row r="12" spans="1:20" ht="13.5" customHeight="1">
      <c r="A12" s="14" t="s">
        <v>15</v>
      </c>
      <c r="B12" s="15">
        <v>149</v>
      </c>
      <c r="C12" s="15">
        <v>57</v>
      </c>
      <c r="D12" s="15">
        <v>81</v>
      </c>
      <c r="E12" s="15">
        <v>62</v>
      </c>
      <c r="F12" s="15">
        <v>133</v>
      </c>
      <c r="G12" s="15">
        <v>139</v>
      </c>
      <c r="H12" s="15">
        <v>225</v>
      </c>
      <c r="I12" s="15">
        <v>436</v>
      </c>
      <c r="J12" s="15">
        <v>463</v>
      </c>
      <c r="K12" s="15">
        <v>1568</v>
      </c>
      <c r="L12" s="16">
        <f t="shared" si="0"/>
        <v>3313</v>
      </c>
      <c r="M12" s="15">
        <v>69</v>
      </c>
      <c r="N12" s="17">
        <f t="shared" si="1"/>
        <v>8.1989133715665563</v>
      </c>
      <c r="O12" s="18">
        <f t="shared" si="2"/>
        <v>8.2845587794586724</v>
      </c>
      <c r="P12" s="18">
        <f t="shared" si="3"/>
        <v>8.1132679636744403</v>
      </c>
      <c r="R12" s="19">
        <f t="shared" si="4"/>
        <v>20951.916088137641</v>
      </c>
      <c r="S12" s="19">
        <f t="shared" si="5"/>
        <v>2.5151663207061485</v>
      </c>
      <c r="T12" s="19">
        <f t="shared" si="6"/>
        <v>8.5645407892116873E-2</v>
      </c>
    </row>
    <row r="13" spans="1:20">
      <c r="A13" s="14" t="s">
        <v>16</v>
      </c>
      <c r="B13" s="15">
        <v>56</v>
      </c>
      <c r="C13" s="15">
        <v>15</v>
      </c>
      <c r="D13" s="15">
        <v>24</v>
      </c>
      <c r="E13" s="15">
        <v>23</v>
      </c>
      <c r="F13" s="15">
        <v>73</v>
      </c>
      <c r="G13" s="15">
        <v>70</v>
      </c>
      <c r="H13" s="15">
        <v>118</v>
      </c>
      <c r="I13" s="15">
        <v>357</v>
      </c>
      <c r="J13" s="15">
        <v>425</v>
      </c>
      <c r="K13" s="15">
        <v>2040</v>
      </c>
      <c r="L13" s="16">
        <f t="shared" si="0"/>
        <v>3201</v>
      </c>
      <c r="M13" s="15">
        <v>181</v>
      </c>
      <c r="N13" s="17">
        <f t="shared" si="1"/>
        <v>9.0415495157763193</v>
      </c>
      <c r="O13" s="18">
        <f t="shared" si="2"/>
        <v>9.1040600428306231</v>
      </c>
      <c r="P13" s="18">
        <f t="shared" si="3"/>
        <v>8.9790389887220154</v>
      </c>
      <c r="R13" s="19">
        <f t="shared" si="4"/>
        <v>10419.473914401749</v>
      </c>
      <c r="S13" s="19">
        <f t="shared" si="5"/>
        <v>1.8044626896255147</v>
      </c>
      <c r="T13" s="19">
        <f t="shared" si="6"/>
        <v>6.2510527054304169E-2</v>
      </c>
    </row>
    <row r="14" spans="1:20">
      <c r="A14" s="14" t="s">
        <v>17</v>
      </c>
      <c r="B14" s="15">
        <v>55</v>
      </c>
      <c r="C14" s="15">
        <v>17</v>
      </c>
      <c r="D14" s="15">
        <v>30</v>
      </c>
      <c r="E14" s="15">
        <v>27</v>
      </c>
      <c r="F14" s="15">
        <v>92</v>
      </c>
      <c r="G14" s="15">
        <v>85</v>
      </c>
      <c r="H14" s="15">
        <v>128</v>
      </c>
      <c r="I14" s="15">
        <v>393</v>
      </c>
      <c r="J14" s="15">
        <v>452</v>
      </c>
      <c r="K14" s="15">
        <v>1911</v>
      </c>
      <c r="L14" s="16">
        <f t="shared" si="0"/>
        <v>3190</v>
      </c>
      <c r="M14" s="15">
        <v>192</v>
      </c>
      <c r="N14" s="17">
        <f t="shared" si="1"/>
        <v>8.9263322884012535</v>
      </c>
      <c r="O14" s="18">
        <f t="shared" si="2"/>
        <v>8.99120170075369</v>
      </c>
      <c r="P14" s="18">
        <f t="shared" si="3"/>
        <v>8.861462876048817</v>
      </c>
      <c r="R14" s="19">
        <f t="shared" si="4"/>
        <v>11143.688087774295</v>
      </c>
      <c r="S14" s="19">
        <f t="shared" si="5"/>
        <v>1.8693353304155358</v>
      </c>
      <c r="T14" s="19">
        <f t="shared" si="6"/>
        <v>6.4869412352437317E-2</v>
      </c>
    </row>
    <row r="15" spans="1:20">
      <c r="A15" s="20" t="s">
        <v>18</v>
      </c>
      <c r="B15" s="15">
        <v>74</v>
      </c>
      <c r="C15" s="15">
        <v>31</v>
      </c>
      <c r="D15" s="15">
        <v>36</v>
      </c>
      <c r="E15" s="15">
        <v>41</v>
      </c>
      <c r="F15" s="15">
        <v>96</v>
      </c>
      <c r="G15" s="15">
        <v>73</v>
      </c>
      <c r="H15" s="15">
        <v>133</v>
      </c>
      <c r="I15" s="15">
        <v>342</v>
      </c>
      <c r="J15" s="15">
        <v>468</v>
      </c>
      <c r="K15" s="15">
        <v>1903</v>
      </c>
      <c r="L15" s="16">
        <f t="shared" si="0"/>
        <v>3197</v>
      </c>
      <c r="M15" s="15">
        <v>185</v>
      </c>
      <c r="N15" s="17">
        <f t="shared" si="1"/>
        <v>8.8317172349077264</v>
      </c>
      <c r="O15" s="18">
        <f t="shared" si="2"/>
        <v>8.9028423078537919</v>
      </c>
      <c r="P15" s="18">
        <f t="shared" si="3"/>
        <v>8.7605921619616609</v>
      </c>
      <c r="R15" s="19">
        <f t="shared" si="4"/>
        <v>13455.463872380356</v>
      </c>
      <c r="S15" s="19">
        <f t="shared" si="5"/>
        <v>2.0518516220642202</v>
      </c>
      <c r="T15" s="19">
        <f t="shared" si="6"/>
        <v>7.1125072946064627E-2</v>
      </c>
    </row>
    <row r="16" spans="1:20">
      <c r="A16" s="21"/>
      <c r="B16" s="21"/>
      <c r="C16" s="21"/>
      <c r="G16" s="22"/>
      <c r="H16" s="22"/>
      <c r="I16" s="22"/>
      <c r="O16" s="23"/>
      <c r="P16" s="23"/>
      <c r="T16" s="24"/>
    </row>
    <row r="18" spans="1:20">
      <c r="A18" s="7" t="s">
        <v>19</v>
      </c>
    </row>
    <row r="19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20">
      <c r="A20" s="8" t="s">
        <v>20</v>
      </c>
      <c r="B20" s="9"/>
      <c r="C20" s="9"/>
      <c r="D20" s="9"/>
      <c r="E20" s="9"/>
      <c r="F20" s="9"/>
      <c r="G20" s="9"/>
      <c r="H20" s="9"/>
      <c r="M20" s="5"/>
      <c r="R20" s="5" t="s">
        <v>2</v>
      </c>
    </row>
    <row r="21" spans="1:20" ht="25.2">
      <c r="A21" s="10"/>
      <c r="B21" s="11">
        <v>1</v>
      </c>
      <c r="C21" s="11">
        <v>2</v>
      </c>
      <c r="D21" s="11">
        <v>3</v>
      </c>
      <c r="E21" s="11">
        <v>4</v>
      </c>
      <c r="F21" s="11">
        <v>5</v>
      </c>
      <c r="G21" s="12">
        <v>6</v>
      </c>
      <c r="H21" s="11">
        <v>7</v>
      </c>
      <c r="I21" s="11">
        <v>8</v>
      </c>
      <c r="J21" s="11">
        <v>9</v>
      </c>
      <c r="K21" s="11">
        <v>10</v>
      </c>
      <c r="L21" s="12" t="s">
        <v>3</v>
      </c>
      <c r="M21" s="12" t="s">
        <v>4</v>
      </c>
      <c r="N21" s="11" t="s">
        <v>5</v>
      </c>
      <c r="O21" s="11" t="s">
        <v>6</v>
      </c>
      <c r="P21" s="11" t="s">
        <v>7</v>
      </c>
      <c r="R21" s="13" t="s">
        <v>8</v>
      </c>
      <c r="S21" s="13" t="s">
        <v>9</v>
      </c>
      <c r="T21" s="13" t="s">
        <v>10</v>
      </c>
    </row>
    <row r="22" spans="1:20">
      <c r="A22" s="25" t="s">
        <v>21</v>
      </c>
      <c r="B22" s="15">
        <v>5</v>
      </c>
      <c r="C22" s="15">
        <v>0</v>
      </c>
      <c r="D22" s="15">
        <v>3</v>
      </c>
      <c r="E22" s="15">
        <v>1</v>
      </c>
      <c r="F22" s="15">
        <v>9</v>
      </c>
      <c r="G22" s="15">
        <v>9</v>
      </c>
      <c r="H22" s="15">
        <v>12</v>
      </c>
      <c r="I22" s="15">
        <v>57</v>
      </c>
      <c r="J22" s="15">
        <v>103</v>
      </c>
      <c r="K22" s="15">
        <v>717</v>
      </c>
      <c r="L22" s="16">
        <f t="shared" ref="L22:L29" si="7">SUM(B22:K22)</f>
        <v>916</v>
      </c>
      <c r="M22" s="15">
        <v>285</v>
      </c>
      <c r="N22" s="17">
        <f>(B22*1+C22*2+D22*3+E22*4+F22*5+G22*6+H22*7+I22*8+J22*9+K22*10)/(SUM(B22:K22))</f>
        <v>9.5567685589519655</v>
      </c>
      <c r="O22" s="18">
        <f>N22+T22</f>
        <v>9.6314246371979753</v>
      </c>
      <c r="P22" s="18">
        <f>N22-T22</f>
        <v>9.4821124807059558</v>
      </c>
      <c r="R22" s="19">
        <f>((1-N22)^2)*B22+((2-N22))^2*C22+((3-N22))^2*D22+((4-N22)^2)*E22+((5-N22)^2)*F22+((6-N22)^2)*G22+((7-N22))^2*H22+((8-N22))^2*I22+((9-N22)^2)*J22+((10-N22)^2)*K22</f>
        <v>1216.0480349344975</v>
      </c>
      <c r="S22" s="19">
        <f>SQRT((R22)/(L22-1))</f>
        <v>1.1528288016136881</v>
      </c>
      <c r="T22" s="19">
        <f>CONFIDENCE(0.05,S22,L22)</f>
        <v>7.465607824600913E-2</v>
      </c>
    </row>
    <row r="23" spans="1:20">
      <c r="A23" s="25" t="s">
        <v>22</v>
      </c>
      <c r="B23" s="15">
        <v>13</v>
      </c>
      <c r="C23" s="15">
        <v>1</v>
      </c>
      <c r="D23" s="15">
        <v>1</v>
      </c>
      <c r="E23" s="15">
        <v>3</v>
      </c>
      <c r="F23" s="15">
        <v>9</v>
      </c>
      <c r="G23" s="15">
        <v>9</v>
      </c>
      <c r="H23" s="15">
        <v>10</v>
      </c>
      <c r="I23" s="15">
        <v>31</v>
      </c>
      <c r="J23" s="15">
        <v>49</v>
      </c>
      <c r="K23" s="15">
        <v>440</v>
      </c>
      <c r="L23" s="16">
        <f t="shared" si="7"/>
        <v>566</v>
      </c>
      <c r="M23" s="15">
        <v>635</v>
      </c>
      <c r="N23" s="17">
        <f t="shared" ref="N23:N28" si="8">(B23*1+C23*2+D23*3+E23*4+F23*5+G23*6+H23*7+I23*8+J23*9+K23*10)/(SUM(B23:K23))</f>
        <v>9.3427561837455837</v>
      </c>
      <c r="O23" s="18">
        <f t="shared" ref="O23:O29" si="9">N23+T23</f>
        <v>9.4840315744528443</v>
      </c>
      <c r="P23" s="18">
        <f t="shared" ref="P23:P29" si="10">N23-T23</f>
        <v>9.2014807930383231</v>
      </c>
      <c r="R23" s="19">
        <f t="shared" ref="R23:R29" si="11">((1-N23)^2)*B23+((2-N23))^2*C23+((3-N23))^2*D23+((4-N23)^2)*E23+((5-N23)^2)*F23+((6-N23)^2)*G23+((7-N23))^2*H23+((8-N23))^2*I23+((9-N23)^2)*J23+((10-N23)^2)*K23</f>
        <v>1661.5053003533569</v>
      </c>
      <c r="S23" s="19">
        <f t="shared" ref="S23:S29" si="12">SQRT((R23)/(L23-1))</f>
        <v>1.7148519894609429</v>
      </c>
      <c r="T23" s="19">
        <f t="shared" ref="T23:T29" si="13">CONFIDENCE(0.05,S23,L23)</f>
        <v>0.14127539070726075</v>
      </c>
    </row>
    <row r="24" spans="1:20" ht="14.25" customHeight="1">
      <c r="A24" s="14" t="s">
        <v>23</v>
      </c>
      <c r="B24" s="15">
        <v>9</v>
      </c>
      <c r="C24" s="15">
        <v>0</v>
      </c>
      <c r="D24" s="15">
        <v>2</v>
      </c>
      <c r="E24" s="15">
        <v>2</v>
      </c>
      <c r="F24" s="15">
        <v>13</v>
      </c>
      <c r="G24" s="15">
        <v>9</v>
      </c>
      <c r="H24" s="15">
        <v>16</v>
      </c>
      <c r="I24" s="15">
        <v>29</v>
      </c>
      <c r="J24" s="15">
        <v>49</v>
      </c>
      <c r="K24" s="15">
        <v>432</v>
      </c>
      <c r="L24" s="16">
        <f t="shared" si="7"/>
        <v>561</v>
      </c>
      <c r="M24" s="15">
        <v>640</v>
      </c>
      <c r="N24" s="17">
        <f t="shared" si="8"/>
        <v>9.3529411764705888</v>
      </c>
      <c r="O24" s="18">
        <f t="shared" si="9"/>
        <v>9.4857335068848396</v>
      </c>
      <c r="P24" s="18">
        <f t="shared" si="10"/>
        <v>9.2201488460563379</v>
      </c>
      <c r="R24" s="19">
        <f t="shared" si="11"/>
        <v>1442.1176470588234</v>
      </c>
      <c r="S24" s="19">
        <f t="shared" si="12"/>
        <v>1.6047461120169799</v>
      </c>
      <c r="T24" s="19">
        <f t="shared" si="13"/>
        <v>0.13279233041425012</v>
      </c>
    </row>
    <row r="25" spans="1:20" ht="14.25" customHeight="1">
      <c r="A25" s="14" t="s">
        <v>24</v>
      </c>
      <c r="B25" s="15">
        <v>5</v>
      </c>
      <c r="C25" s="15">
        <v>2</v>
      </c>
      <c r="D25" s="15">
        <v>0</v>
      </c>
      <c r="E25" s="15">
        <v>3</v>
      </c>
      <c r="F25" s="15">
        <v>9</v>
      </c>
      <c r="G25" s="15">
        <v>8</v>
      </c>
      <c r="H25" s="15">
        <v>16</v>
      </c>
      <c r="I25" s="15">
        <v>59</v>
      </c>
      <c r="J25" s="15">
        <v>99</v>
      </c>
      <c r="K25" s="15">
        <v>870</v>
      </c>
      <c r="L25" s="16">
        <f t="shared" si="7"/>
        <v>1071</v>
      </c>
      <c r="M25" s="15">
        <v>130</v>
      </c>
      <c r="N25" s="17">
        <f t="shared" si="8"/>
        <v>9.6069094304388418</v>
      </c>
      <c r="O25" s="18">
        <f t="shared" si="9"/>
        <v>9.673113363162404</v>
      </c>
      <c r="P25" s="18">
        <f t="shared" si="10"/>
        <v>9.5407054977152796</v>
      </c>
      <c r="R25" s="19">
        <f t="shared" si="11"/>
        <v>1307.5088702147527</v>
      </c>
      <c r="S25" s="19">
        <f t="shared" si="12"/>
        <v>1.1054279292395137</v>
      </c>
      <c r="T25" s="19">
        <f t="shared" si="13"/>
        <v>6.6203932723561759E-2</v>
      </c>
    </row>
    <row r="26" spans="1:20" ht="14.25" customHeight="1">
      <c r="A26" s="14" t="s">
        <v>25</v>
      </c>
      <c r="B26" s="15">
        <v>11</v>
      </c>
      <c r="C26" s="15">
        <v>1</v>
      </c>
      <c r="D26" s="15">
        <v>3</v>
      </c>
      <c r="E26" s="15">
        <v>4</v>
      </c>
      <c r="F26" s="15">
        <v>10</v>
      </c>
      <c r="G26" s="15">
        <v>12</v>
      </c>
      <c r="H26" s="15">
        <v>17</v>
      </c>
      <c r="I26" s="15">
        <v>34</v>
      </c>
      <c r="J26" s="15">
        <v>75</v>
      </c>
      <c r="K26" s="15">
        <v>656</v>
      </c>
      <c r="L26" s="16">
        <f t="shared" si="7"/>
        <v>823</v>
      </c>
      <c r="M26" s="15">
        <v>378</v>
      </c>
      <c r="N26" s="17">
        <f t="shared" si="8"/>
        <v>9.4605103280680432</v>
      </c>
      <c r="O26" s="18">
        <f t="shared" si="9"/>
        <v>9.5619592109284746</v>
      </c>
      <c r="P26" s="18">
        <f t="shared" si="10"/>
        <v>9.3590614452076117</v>
      </c>
      <c r="R26" s="19">
        <f t="shared" si="11"/>
        <v>1812.4665856622116</v>
      </c>
      <c r="S26" s="19">
        <f t="shared" si="12"/>
        <v>1.4849064564826657</v>
      </c>
      <c r="T26" s="19">
        <f t="shared" si="13"/>
        <v>0.10144888286043201</v>
      </c>
    </row>
    <row r="27" spans="1:20">
      <c r="A27" s="25" t="s">
        <v>26</v>
      </c>
      <c r="B27" s="15">
        <v>10</v>
      </c>
      <c r="C27" s="15">
        <v>1</v>
      </c>
      <c r="D27" s="15">
        <v>1</v>
      </c>
      <c r="E27" s="15">
        <v>1</v>
      </c>
      <c r="F27" s="15">
        <v>5</v>
      </c>
      <c r="G27" s="15">
        <v>9</v>
      </c>
      <c r="H27" s="15">
        <v>10</v>
      </c>
      <c r="I27" s="15">
        <v>37</v>
      </c>
      <c r="J27" s="15">
        <v>109</v>
      </c>
      <c r="K27" s="15">
        <v>883</v>
      </c>
      <c r="L27" s="16">
        <f t="shared" si="7"/>
        <v>1066</v>
      </c>
      <c r="M27" s="15">
        <v>135</v>
      </c>
      <c r="N27" s="17">
        <f t="shared" si="8"/>
        <v>9.6388367729831153</v>
      </c>
      <c r="O27" s="18">
        <f t="shared" si="9"/>
        <v>9.7085418915158819</v>
      </c>
      <c r="P27" s="18">
        <f t="shared" si="10"/>
        <v>9.5691316544503486</v>
      </c>
      <c r="R27" s="19">
        <f t="shared" si="11"/>
        <v>1435.9521575984988</v>
      </c>
      <c r="S27" s="19">
        <f t="shared" si="12"/>
        <v>1.1611683276205105</v>
      </c>
      <c r="T27" s="19">
        <f t="shared" si="13"/>
        <v>6.9705118532766702E-2</v>
      </c>
    </row>
    <row r="28" spans="1:20">
      <c r="A28" s="25" t="s">
        <v>27</v>
      </c>
      <c r="B28" s="15">
        <v>11</v>
      </c>
      <c r="C28" s="15">
        <v>1</v>
      </c>
      <c r="D28" s="15">
        <v>5</v>
      </c>
      <c r="E28" s="15">
        <v>1</v>
      </c>
      <c r="F28" s="15">
        <v>6</v>
      </c>
      <c r="G28" s="15">
        <v>7</v>
      </c>
      <c r="H28" s="15">
        <v>14</v>
      </c>
      <c r="I28" s="15">
        <v>53</v>
      </c>
      <c r="J28" s="15">
        <v>102</v>
      </c>
      <c r="K28" s="15">
        <v>931</v>
      </c>
      <c r="L28" s="16">
        <f t="shared" si="7"/>
        <v>1131</v>
      </c>
      <c r="M28" s="15">
        <v>70</v>
      </c>
      <c r="N28" s="17">
        <f t="shared" si="8"/>
        <v>9.5968169761273217</v>
      </c>
      <c r="O28" s="18">
        <f t="shared" si="9"/>
        <v>9.6694293692270925</v>
      </c>
      <c r="P28" s="18">
        <f t="shared" si="10"/>
        <v>9.5242045830275508</v>
      </c>
      <c r="R28" s="19">
        <f t="shared" si="11"/>
        <v>1754.1485411140586</v>
      </c>
      <c r="S28" s="19">
        <f t="shared" si="12"/>
        <v>1.2459309136921908</v>
      </c>
      <c r="T28" s="19">
        <f t="shared" si="13"/>
        <v>7.2612393099770314E-2</v>
      </c>
    </row>
    <row r="29" spans="1:20">
      <c r="A29" s="26" t="s">
        <v>28</v>
      </c>
      <c r="B29" s="15">
        <v>12</v>
      </c>
      <c r="C29" s="15">
        <v>4</v>
      </c>
      <c r="D29" s="15">
        <v>2</v>
      </c>
      <c r="E29" s="15">
        <v>2</v>
      </c>
      <c r="F29" s="15">
        <v>9</v>
      </c>
      <c r="G29" s="15">
        <v>9</v>
      </c>
      <c r="H29" s="15">
        <v>19</v>
      </c>
      <c r="I29" s="15">
        <v>50</v>
      </c>
      <c r="J29" s="15">
        <v>107</v>
      </c>
      <c r="K29" s="15">
        <v>940</v>
      </c>
      <c r="L29" s="16">
        <f t="shared" si="7"/>
        <v>1154</v>
      </c>
      <c r="M29" s="15">
        <v>47</v>
      </c>
      <c r="N29" s="17">
        <f>(B29*1+C29*2+D29*3+E29*4+F29*5+G29*6+H29*7+I29*8+J29*9+K29*10)/(SUM(B29:K29))</f>
        <v>9.5571923743500875</v>
      </c>
      <c r="O29" s="18">
        <f t="shared" si="9"/>
        <v>9.6335353610164969</v>
      </c>
      <c r="P29" s="18">
        <f t="shared" si="10"/>
        <v>9.4808493876836781</v>
      </c>
      <c r="R29" s="19">
        <f t="shared" si="11"/>
        <v>2018.7253032928945</v>
      </c>
      <c r="S29" s="19">
        <f t="shared" si="12"/>
        <v>1.3231953306931541</v>
      </c>
      <c r="T29" s="19">
        <f t="shared" si="13"/>
        <v>7.6342986666409693E-2</v>
      </c>
    </row>
    <row r="30" spans="1:20">
      <c r="A30" s="21"/>
      <c r="B30" s="21"/>
      <c r="C30" s="21"/>
      <c r="G30" s="22"/>
      <c r="H30" s="22"/>
      <c r="I30" s="22"/>
      <c r="O30" s="23"/>
      <c r="P30" s="23"/>
      <c r="S30" s="24"/>
      <c r="T30" s="24"/>
    </row>
    <row r="31" spans="1:20">
      <c r="A31" s="21"/>
    </row>
    <row r="32" spans="1:20">
      <c r="A32" s="7" t="s">
        <v>29</v>
      </c>
    </row>
    <row r="33" spans="1:2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21">
      <c r="A34" s="8" t="s">
        <v>1</v>
      </c>
      <c r="B34" s="9"/>
      <c r="C34" s="9"/>
      <c r="D34" s="9"/>
      <c r="E34" s="9"/>
      <c r="F34" s="9"/>
      <c r="G34" s="9"/>
      <c r="H34" s="9"/>
      <c r="M34" s="5"/>
      <c r="R34" s="5" t="s">
        <v>2</v>
      </c>
    </row>
    <row r="35" spans="1:21" ht="25.2">
      <c r="A35" s="10"/>
      <c r="B35" s="11">
        <v>1</v>
      </c>
      <c r="C35" s="11">
        <v>2</v>
      </c>
      <c r="D35" s="11">
        <v>3</v>
      </c>
      <c r="E35" s="11">
        <v>4</v>
      </c>
      <c r="F35" s="11">
        <v>5</v>
      </c>
      <c r="G35" s="12">
        <v>6</v>
      </c>
      <c r="H35" s="11">
        <v>7</v>
      </c>
      <c r="I35" s="11">
        <v>8</v>
      </c>
      <c r="J35" s="11">
        <v>9</v>
      </c>
      <c r="K35" s="11">
        <v>10</v>
      </c>
      <c r="L35" s="12" t="s">
        <v>3</v>
      </c>
      <c r="M35" s="12" t="s">
        <v>4</v>
      </c>
      <c r="N35" s="11" t="s">
        <v>5</v>
      </c>
      <c r="O35" s="11" t="s">
        <v>6</v>
      </c>
      <c r="P35" s="11" t="s">
        <v>7</v>
      </c>
      <c r="R35" s="13" t="s">
        <v>8</v>
      </c>
      <c r="S35" s="13" t="s">
        <v>9</v>
      </c>
      <c r="T35" s="13" t="s">
        <v>10</v>
      </c>
    </row>
    <row r="36" spans="1:21">
      <c r="A36" s="27" t="s">
        <v>30</v>
      </c>
      <c r="B36" s="15">
        <v>3</v>
      </c>
      <c r="C36" s="15">
        <v>0</v>
      </c>
      <c r="D36" s="15">
        <v>3</v>
      </c>
      <c r="E36" s="15">
        <v>2</v>
      </c>
      <c r="F36" s="15">
        <v>4</v>
      </c>
      <c r="G36" s="15">
        <v>4</v>
      </c>
      <c r="H36" s="15">
        <v>19</v>
      </c>
      <c r="I36" s="15">
        <v>39</v>
      </c>
      <c r="J36" s="15">
        <v>37</v>
      </c>
      <c r="K36" s="15">
        <v>155</v>
      </c>
      <c r="L36" s="16">
        <f t="shared" ref="L36:L45" si="14">SUM(B36:K36)</f>
        <v>266</v>
      </c>
      <c r="M36" s="15">
        <v>0</v>
      </c>
      <c r="N36" s="17">
        <f>(B36*1+C36*2+D36*3+E36*4+F36*5+G36*6+H36*7+I36*8+J36*9+K36*10)/(SUM(B36:K36))</f>
        <v>8.9924812030075181</v>
      </c>
      <c r="O36" s="18">
        <f>N36+T36</f>
        <v>9.190563675668125</v>
      </c>
      <c r="P36" s="18">
        <f>N36-T36</f>
        <v>8.7943987303469111</v>
      </c>
      <c r="R36" s="19">
        <f>((1-N36)^2)*B36+((2-N36))^2*C36+((3-N36))^2*D36+((4-N36)^2)*E36+((5-N36)^2)*F36+((6-N36)^2)*G36+((7-N36))^2*H36+((8-N36))^2*I36+((9-N36)^2)*J36+((10-N36)^2)*K36</f>
        <v>719.98496240601503</v>
      </c>
      <c r="S36" s="19">
        <f>SQRT((R36)/(L36-1))</f>
        <v>1.6483095541911394</v>
      </c>
      <c r="T36" s="19">
        <f>CONFIDENCE(0.05,S36,L36)</f>
        <v>0.19808247266060661</v>
      </c>
      <c r="U36" s="28"/>
    </row>
    <row r="37" spans="1:21">
      <c r="A37" s="25" t="s">
        <v>31</v>
      </c>
      <c r="B37" s="15">
        <v>2</v>
      </c>
      <c r="C37" s="15">
        <v>1</v>
      </c>
      <c r="D37" s="15">
        <v>1</v>
      </c>
      <c r="E37" s="15">
        <v>1</v>
      </c>
      <c r="F37" s="15">
        <v>2</v>
      </c>
      <c r="G37" s="15">
        <v>7</v>
      </c>
      <c r="H37" s="15">
        <v>16</v>
      </c>
      <c r="I37" s="15">
        <v>28</v>
      </c>
      <c r="J37" s="15">
        <v>44</v>
      </c>
      <c r="K37" s="15">
        <v>164</v>
      </c>
      <c r="L37" s="16">
        <f t="shared" si="14"/>
        <v>266</v>
      </c>
      <c r="M37" s="15">
        <v>0</v>
      </c>
      <c r="N37" s="17">
        <f t="shared" ref="N37:N45" si="15">(B37*1+C37*2+D37*3+E37*4+F37*5+G37*6+H37*7+I37*8+J37*9+K37*10)/(SUM(B37:K37))</f>
        <v>9.1541353383458652</v>
      </c>
      <c r="O37" s="18">
        <f t="shared" ref="O37:O45" si="16">N37+T37</f>
        <v>9.3323319983398498</v>
      </c>
      <c r="P37" s="18">
        <f t="shared" ref="P37:P45" si="17">N37-T37</f>
        <v>8.9759386783518806</v>
      </c>
      <c r="R37" s="19">
        <f t="shared" ref="R37:R45" si="18">((1-N37)^2)*B37+((2-N37))^2*C37+((3-N37))^2*D37+((4-N37)^2)*E37+((5-N37)^2)*F37+((6-N37)^2)*G37+((7-N37))^2*H37+((8-N37))^2*I37+((9-N37)^2)*J37+((10-N37)^2)*K37</f>
        <v>582.68045112781954</v>
      </c>
      <c r="S37" s="19">
        <f t="shared" ref="S37:S45" si="19">SQRT((R37)/(L37-1))</f>
        <v>1.4828331515040116</v>
      </c>
      <c r="T37" s="19">
        <f t="shared" ref="T37:T45" si="20">CONFIDENCE(0.05,S37,L37)</f>
        <v>0.1781966599939844</v>
      </c>
      <c r="U37" s="28"/>
    </row>
    <row r="38" spans="1:21" ht="14.25" customHeight="1">
      <c r="A38" s="14" t="s">
        <v>32</v>
      </c>
      <c r="B38" s="15">
        <v>2</v>
      </c>
      <c r="C38" s="15">
        <v>2</v>
      </c>
      <c r="D38" s="15">
        <v>4</v>
      </c>
      <c r="E38" s="15">
        <v>7</v>
      </c>
      <c r="F38" s="15">
        <v>6</v>
      </c>
      <c r="G38" s="15">
        <v>9</v>
      </c>
      <c r="H38" s="15">
        <v>18</v>
      </c>
      <c r="I38" s="15">
        <v>43</v>
      </c>
      <c r="J38" s="15">
        <v>28</v>
      </c>
      <c r="K38" s="15">
        <v>147</v>
      </c>
      <c r="L38" s="16">
        <f t="shared" si="14"/>
        <v>266</v>
      </c>
      <c r="M38" s="15">
        <v>0</v>
      </c>
      <c r="N38" s="17">
        <f t="shared" si="15"/>
        <v>8.7293233082706774</v>
      </c>
      <c r="O38" s="18">
        <f t="shared" si="16"/>
        <v>8.9585884303500229</v>
      </c>
      <c r="P38" s="18">
        <f t="shared" si="17"/>
        <v>8.5000581861913318</v>
      </c>
      <c r="R38" s="19">
        <f t="shared" si="18"/>
        <v>964.51127819548879</v>
      </c>
      <c r="S38" s="19">
        <f t="shared" si="19"/>
        <v>1.9077906595687311</v>
      </c>
      <c r="T38" s="19">
        <f t="shared" si="20"/>
        <v>0.22926512207934591</v>
      </c>
      <c r="U38" s="28"/>
    </row>
    <row r="39" spans="1:21" ht="14.25" customHeight="1">
      <c r="A39" s="14" t="s">
        <v>33</v>
      </c>
      <c r="B39" s="15">
        <v>4</v>
      </c>
      <c r="C39" s="15">
        <v>0</v>
      </c>
      <c r="D39" s="15">
        <v>3</v>
      </c>
      <c r="E39" s="15">
        <v>2</v>
      </c>
      <c r="F39" s="15">
        <v>3</v>
      </c>
      <c r="G39" s="15">
        <v>3</v>
      </c>
      <c r="H39" s="15">
        <v>9</v>
      </c>
      <c r="I39" s="15">
        <v>20</v>
      </c>
      <c r="J39" s="15">
        <v>44</v>
      </c>
      <c r="K39" s="15">
        <v>178</v>
      </c>
      <c r="L39" s="16">
        <f t="shared" si="14"/>
        <v>266</v>
      </c>
      <c r="M39" s="15">
        <v>0</v>
      </c>
      <c r="N39" s="17">
        <f t="shared" si="15"/>
        <v>9.2218045112781954</v>
      </c>
      <c r="O39" s="18">
        <f t="shared" si="16"/>
        <v>9.4184966775982062</v>
      </c>
      <c r="P39" s="18">
        <f t="shared" si="17"/>
        <v>9.0251123449581847</v>
      </c>
      <c r="R39" s="19">
        <f t="shared" si="18"/>
        <v>709.91353383458647</v>
      </c>
      <c r="S39" s="19">
        <f t="shared" si="19"/>
        <v>1.6367403568074606</v>
      </c>
      <c r="T39" s="19">
        <f t="shared" si="20"/>
        <v>0.1966921663200101</v>
      </c>
      <c r="U39" s="28"/>
    </row>
    <row r="40" spans="1:21" ht="14.25" customHeight="1">
      <c r="A40" s="25" t="s">
        <v>34</v>
      </c>
      <c r="B40" s="15">
        <v>3</v>
      </c>
      <c r="C40" s="15">
        <v>0</v>
      </c>
      <c r="D40" s="15">
        <v>1</v>
      </c>
      <c r="E40" s="15">
        <v>0</v>
      </c>
      <c r="F40" s="15">
        <v>2</v>
      </c>
      <c r="G40" s="15">
        <v>2</v>
      </c>
      <c r="H40" s="15">
        <v>6</v>
      </c>
      <c r="I40" s="15">
        <v>19</v>
      </c>
      <c r="J40" s="15">
        <v>41</v>
      </c>
      <c r="K40" s="15">
        <v>192</v>
      </c>
      <c r="L40" s="16">
        <f t="shared" si="14"/>
        <v>266</v>
      </c>
      <c r="M40" s="15">
        <v>0</v>
      </c>
      <c r="N40" s="17">
        <f t="shared" si="15"/>
        <v>9.4398496240601499</v>
      </c>
      <c r="O40" s="18">
        <f t="shared" si="16"/>
        <v>9.5984440344222168</v>
      </c>
      <c r="P40" s="18">
        <f t="shared" si="17"/>
        <v>9.281255213698083</v>
      </c>
      <c r="R40" s="19">
        <f t="shared" si="18"/>
        <v>461.53759398496237</v>
      </c>
      <c r="S40" s="19">
        <f t="shared" si="19"/>
        <v>1.3197163703070678</v>
      </c>
      <c r="T40" s="19">
        <f t="shared" si="20"/>
        <v>0.15859441036206667</v>
      </c>
      <c r="U40" s="28"/>
    </row>
    <row r="41" spans="1:21" ht="14.25" customHeight="1">
      <c r="A41" s="25" t="s">
        <v>35</v>
      </c>
      <c r="B41" s="15">
        <v>2</v>
      </c>
      <c r="C41" s="15">
        <v>1</v>
      </c>
      <c r="D41" s="15">
        <v>1</v>
      </c>
      <c r="E41" s="15">
        <v>1</v>
      </c>
      <c r="F41" s="15">
        <v>3</v>
      </c>
      <c r="G41" s="15">
        <v>3</v>
      </c>
      <c r="H41" s="15">
        <v>5</v>
      </c>
      <c r="I41" s="15">
        <v>25</v>
      </c>
      <c r="J41" s="15">
        <v>35</v>
      </c>
      <c r="K41" s="15">
        <v>189</v>
      </c>
      <c r="L41" s="16">
        <f t="shared" si="14"/>
        <v>265</v>
      </c>
      <c r="M41" s="15">
        <v>1</v>
      </c>
      <c r="N41" s="17">
        <f t="shared" si="15"/>
        <v>9.3735849056603779</v>
      </c>
      <c r="O41" s="18">
        <f t="shared" si="16"/>
        <v>9.5409306626569741</v>
      </c>
      <c r="P41" s="18">
        <f t="shared" si="17"/>
        <v>9.2062391486637818</v>
      </c>
      <c r="R41" s="19">
        <f t="shared" si="18"/>
        <v>510.01509433962264</v>
      </c>
      <c r="S41" s="19">
        <f t="shared" si="19"/>
        <v>1.3899191909413495</v>
      </c>
      <c r="T41" s="19">
        <f t="shared" si="20"/>
        <v>0.16734575699659671</v>
      </c>
      <c r="U41" s="28"/>
    </row>
    <row r="42" spans="1:21" ht="14.25" customHeight="1">
      <c r="A42" s="25" t="s">
        <v>36</v>
      </c>
      <c r="B42" s="15">
        <v>5</v>
      </c>
      <c r="C42" s="15">
        <v>0</v>
      </c>
      <c r="D42" s="15">
        <v>2</v>
      </c>
      <c r="E42" s="15">
        <v>2</v>
      </c>
      <c r="F42" s="15">
        <v>4</v>
      </c>
      <c r="G42" s="15">
        <v>2</v>
      </c>
      <c r="H42" s="15">
        <v>9</v>
      </c>
      <c r="I42" s="15">
        <v>27</v>
      </c>
      <c r="J42" s="15">
        <v>35</v>
      </c>
      <c r="K42" s="15">
        <v>145</v>
      </c>
      <c r="L42" s="16">
        <f t="shared" si="14"/>
        <v>231</v>
      </c>
      <c r="M42" s="15">
        <v>35</v>
      </c>
      <c r="N42" s="17">
        <f t="shared" si="15"/>
        <v>9.0692640692640687</v>
      </c>
      <c r="O42" s="18">
        <f t="shared" si="16"/>
        <v>9.2991459387642887</v>
      </c>
      <c r="P42" s="18">
        <f t="shared" si="17"/>
        <v>8.8393821997638486</v>
      </c>
      <c r="R42" s="19">
        <f t="shared" si="18"/>
        <v>730.89177489177496</v>
      </c>
      <c r="S42" s="19">
        <f t="shared" si="19"/>
        <v>1.7826357804151729</v>
      </c>
      <c r="T42" s="19">
        <f t="shared" si="20"/>
        <v>0.22988186950021983</v>
      </c>
      <c r="U42" s="28"/>
    </row>
    <row r="43" spans="1:21">
      <c r="A43" s="25" t="s">
        <v>37</v>
      </c>
      <c r="B43" s="15">
        <v>2</v>
      </c>
      <c r="C43" s="15">
        <v>0</v>
      </c>
      <c r="D43" s="15">
        <v>1</v>
      </c>
      <c r="E43" s="15">
        <v>0</v>
      </c>
      <c r="F43" s="15">
        <v>2</v>
      </c>
      <c r="G43" s="15">
        <v>3</v>
      </c>
      <c r="H43" s="15">
        <v>7</v>
      </c>
      <c r="I43" s="15">
        <v>26</v>
      </c>
      <c r="J43" s="15">
        <v>34</v>
      </c>
      <c r="K43" s="15">
        <v>173</v>
      </c>
      <c r="L43" s="16">
        <f t="shared" si="14"/>
        <v>248</v>
      </c>
      <c r="M43" s="15">
        <v>18</v>
      </c>
      <c r="N43" s="17">
        <f t="shared" si="15"/>
        <v>9.379032258064516</v>
      </c>
      <c r="O43" s="18">
        <f t="shared" si="16"/>
        <v>9.5402335187064295</v>
      </c>
      <c r="P43" s="18">
        <f t="shared" si="17"/>
        <v>9.2178309974226025</v>
      </c>
      <c r="R43" s="19">
        <f t="shared" si="18"/>
        <v>414.37096774193543</v>
      </c>
      <c r="S43" s="19">
        <f t="shared" si="19"/>
        <v>1.2952278772540116</v>
      </c>
      <c r="T43" s="19">
        <f t="shared" si="20"/>
        <v>0.16120126064191437</v>
      </c>
      <c r="U43" s="28"/>
    </row>
    <row r="44" spans="1:21">
      <c r="A44" s="25" t="s">
        <v>38</v>
      </c>
      <c r="B44" s="15">
        <v>3</v>
      </c>
      <c r="C44" s="15">
        <v>1</v>
      </c>
      <c r="D44" s="15">
        <v>3</v>
      </c>
      <c r="E44" s="15">
        <v>3</v>
      </c>
      <c r="F44" s="15">
        <v>6</v>
      </c>
      <c r="G44" s="15">
        <v>7</v>
      </c>
      <c r="H44" s="15">
        <v>12</v>
      </c>
      <c r="I44" s="15">
        <v>22</v>
      </c>
      <c r="J44" s="15">
        <v>35</v>
      </c>
      <c r="K44" s="15">
        <v>156</v>
      </c>
      <c r="L44" s="16">
        <f t="shared" si="14"/>
        <v>248</v>
      </c>
      <c r="M44" s="15">
        <v>18</v>
      </c>
      <c r="N44" s="17">
        <f t="shared" si="15"/>
        <v>9.004032258064516</v>
      </c>
      <c r="O44" s="18">
        <f t="shared" si="16"/>
        <v>9.2292730016812605</v>
      </c>
      <c r="P44" s="18">
        <f t="shared" si="17"/>
        <v>8.7787915144477715</v>
      </c>
      <c r="R44" s="19">
        <f t="shared" si="18"/>
        <v>808.99596774193549</v>
      </c>
      <c r="S44" s="19">
        <f t="shared" si="19"/>
        <v>1.8097754885049309</v>
      </c>
      <c r="T44" s="19">
        <f t="shared" si="20"/>
        <v>0.22524074361674465</v>
      </c>
      <c r="U44" s="28"/>
    </row>
    <row r="45" spans="1:21">
      <c r="A45" s="26" t="s">
        <v>39</v>
      </c>
      <c r="B45" s="15">
        <v>2</v>
      </c>
      <c r="C45" s="15">
        <v>1</v>
      </c>
      <c r="D45" s="15">
        <v>1</v>
      </c>
      <c r="E45" s="15">
        <v>3</v>
      </c>
      <c r="F45" s="15">
        <v>2</v>
      </c>
      <c r="G45" s="15">
        <v>1</v>
      </c>
      <c r="H45" s="15">
        <v>17</v>
      </c>
      <c r="I45" s="15">
        <v>26</v>
      </c>
      <c r="J45" s="15">
        <v>46</v>
      </c>
      <c r="K45" s="15">
        <v>148</v>
      </c>
      <c r="L45" s="16">
        <f t="shared" si="14"/>
        <v>247</v>
      </c>
      <c r="M45" s="15">
        <v>19</v>
      </c>
      <c r="N45" s="17">
        <f t="shared" si="15"/>
        <v>9.1336032388663959</v>
      </c>
      <c r="O45" s="18">
        <f t="shared" si="16"/>
        <v>9.3228667673034629</v>
      </c>
      <c r="P45" s="18">
        <f t="shared" si="17"/>
        <v>8.944339710429329</v>
      </c>
      <c r="R45" s="19">
        <f t="shared" si="18"/>
        <v>566.59109311740895</v>
      </c>
      <c r="S45" s="19">
        <f t="shared" si="19"/>
        <v>1.5176349448007991</v>
      </c>
      <c r="T45" s="19">
        <f t="shared" si="20"/>
        <v>0.18926352843706676</v>
      </c>
      <c r="U45" s="28"/>
    </row>
  </sheetData>
  <pageMargins left="0.70866141732283472" right="0.70866141732283472" top="0.74803149606299213" bottom="0.74803149606299213" header="0.31496062992125984" footer="0.31496062992125984"/>
  <pageSetup paperSize="8" scale="55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86215E558FB4BA9534EFA4E53C72F" ma:contentTypeVersion="10" ma:contentTypeDescription="Create a new document." ma:contentTypeScope="" ma:versionID="8d13db05e8b29694fbf2a8add14804aa">
  <xsd:schema xmlns:xsd="http://www.w3.org/2001/XMLSchema" xmlns:xs="http://www.w3.org/2001/XMLSchema" xmlns:p="http://schemas.microsoft.com/office/2006/metadata/properties" xmlns:ns3="0df61c02-6735-4610-8c93-57c794a903dd" targetNamespace="http://schemas.microsoft.com/office/2006/metadata/properties" ma:root="true" ma:fieldsID="e673ae9ceadd890ec8535b40300a8d84" ns3:_="">
    <xsd:import namespace="0df61c02-6735-4610-8c93-57c794a903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61c02-6735-4610-8c93-57c794a90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73C33C-C448-48DA-A5E3-471FFB501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f61c02-6735-4610-8c93-57c794a90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9AB223-8910-4BCF-B284-73D855CD21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EF052-FB61-4278-8952-2E15DD8ECA12}">
  <ds:schemaRefs>
    <ds:schemaRef ds:uri="0df61c02-6735-4610-8c93-57c794a903dd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WWU Customer Satisfaction Surve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Carys Hudd</dc:creator>
  <cp:lastModifiedBy>Smitha Coughlan</cp:lastModifiedBy>
  <dcterms:created xsi:type="dcterms:W3CDTF">2020-05-15T13:54:42Z</dcterms:created>
  <dcterms:modified xsi:type="dcterms:W3CDTF">2020-08-28T11:50:03Z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0x01010070486215E558FB4BA9534EFA4E53C72F</vt:lpwstr>
  </property>
</Properties>
</file>